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55" windowWidth="11760" windowHeight="5070" activeTab="1"/>
  </bookViews>
  <sheets>
    <sheet name="Contenido" sheetId="1" r:id="rId1"/>
    <sheet name="Año 2015" sheetId="2" r:id="rId2"/>
  </sheets>
  <definedNames>
    <definedName name="_xlnm._FilterDatabase" localSheetId="1" hidden="1">'Año 2015'!#REF!</definedName>
    <definedName name="_xlnm.Print_Area" localSheetId="0">Contenido!$A$1:$O$37</definedName>
  </definedNames>
  <calcPr calcId="145621"/>
</workbook>
</file>

<file path=xl/calcChain.xml><?xml version="1.0" encoding="utf-8"?>
<calcChain xmlns="http://schemas.openxmlformats.org/spreadsheetml/2006/main">
  <c r="P565" i="2" l="1"/>
  <c r="P721" i="2"/>
  <c r="O722" i="2"/>
  <c r="N722" i="2"/>
  <c r="M722" i="2"/>
  <c r="L722" i="2"/>
  <c r="K722" i="2"/>
  <c r="J722" i="2"/>
  <c r="I722" i="2"/>
  <c r="H722" i="2"/>
  <c r="G722" i="2"/>
  <c r="F722" i="2"/>
  <c r="E722" i="2"/>
  <c r="D722" i="2"/>
  <c r="P720" i="2"/>
  <c r="P719" i="2"/>
  <c r="P718" i="2"/>
  <c r="P717" i="2"/>
  <c r="P716" i="2"/>
  <c r="P715" i="2"/>
  <c r="P714" i="2"/>
  <c r="P713" i="2"/>
  <c r="P712" i="2"/>
  <c r="P711" i="2"/>
  <c r="P710" i="2"/>
  <c r="P709" i="2"/>
  <c r="P708" i="2"/>
  <c r="P707" i="2"/>
  <c r="P706" i="2"/>
  <c r="P705" i="2"/>
  <c r="P704" i="2"/>
  <c r="P703" i="2"/>
  <c r="P702" i="2"/>
  <c r="P701" i="2"/>
  <c r="P700" i="2"/>
  <c r="P699" i="2"/>
  <c r="P698" i="2"/>
  <c r="P697" i="2"/>
  <c r="P696" i="2"/>
  <c r="P695" i="2"/>
  <c r="P694" i="2"/>
  <c r="P693" i="2"/>
  <c r="P692" i="2"/>
  <c r="P691" i="2"/>
  <c r="P690" i="2"/>
  <c r="P689" i="2"/>
  <c r="P688" i="2"/>
  <c r="P687" i="2"/>
  <c r="P686" i="2"/>
  <c r="P685" i="2"/>
  <c r="P684" i="2"/>
  <c r="P683" i="2"/>
  <c r="P682" i="2"/>
  <c r="P681" i="2"/>
  <c r="P680" i="2"/>
  <c r="P679" i="2"/>
  <c r="P678" i="2"/>
  <c r="P677" i="2"/>
  <c r="P676" i="2"/>
  <c r="P675" i="2"/>
  <c r="P674" i="2"/>
  <c r="P673" i="2"/>
  <c r="P672" i="2"/>
  <c r="P671" i="2"/>
  <c r="P670" i="2"/>
  <c r="P669" i="2"/>
  <c r="P668" i="2"/>
  <c r="P667" i="2"/>
  <c r="P666" i="2"/>
  <c r="P665" i="2"/>
  <c r="P664" i="2"/>
  <c r="P663" i="2"/>
  <c r="P662" i="2"/>
  <c r="P661" i="2"/>
  <c r="P660" i="2"/>
  <c r="P659" i="2"/>
  <c r="P658" i="2"/>
  <c r="P657" i="2"/>
  <c r="P656" i="2"/>
  <c r="P655" i="2"/>
  <c r="P654" i="2"/>
  <c r="P653" i="2"/>
  <c r="P652" i="2"/>
  <c r="P651" i="2"/>
  <c r="P650" i="2"/>
  <c r="P649" i="2"/>
  <c r="P648" i="2"/>
  <c r="P647" i="2"/>
  <c r="P646" i="2"/>
  <c r="P645" i="2"/>
  <c r="P644" i="2"/>
  <c r="P643" i="2"/>
  <c r="P642" i="2"/>
  <c r="P641" i="2"/>
  <c r="P640" i="2"/>
  <c r="P639" i="2"/>
  <c r="P638" i="2"/>
  <c r="P637" i="2"/>
  <c r="P636" i="2"/>
  <c r="P635" i="2"/>
  <c r="P634" i="2"/>
  <c r="P633" i="2"/>
  <c r="P632" i="2"/>
  <c r="P631" i="2"/>
  <c r="P630" i="2"/>
  <c r="P629" i="2"/>
  <c r="P628" i="2"/>
  <c r="P627" i="2"/>
  <c r="P626" i="2"/>
  <c r="P625" i="2"/>
  <c r="P624" i="2"/>
  <c r="P623" i="2"/>
  <c r="P622" i="2"/>
  <c r="P621" i="2"/>
  <c r="P620" i="2"/>
  <c r="P619" i="2"/>
  <c r="P618" i="2"/>
  <c r="P617" i="2"/>
  <c r="P616" i="2"/>
  <c r="P615" i="2"/>
  <c r="P614" i="2"/>
  <c r="P613" i="2"/>
  <c r="P612" i="2"/>
  <c r="P611" i="2"/>
  <c r="P610" i="2"/>
  <c r="P609" i="2"/>
  <c r="P608" i="2"/>
  <c r="P607" i="2"/>
  <c r="P606" i="2"/>
  <c r="P605" i="2"/>
  <c r="P604" i="2"/>
  <c r="P603" i="2"/>
  <c r="P602" i="2"/>
  <c r="P601" i="2"/>
  <c r="P600" i="2"/>
  <c r="P599" i="2"/>
  <c r="P598" i="2"/>
  <c r="P597" i="2"/>
  <c r="P596" i="2"/>
  <c r="P595" i="2"/>
  <c r="P594" i="2"/>
  <c r="P593" i="2"/>
  <c r="P592" i="2"/>
  <c r="P591" i="2"/>
  <c r="P590" i="2"/>
  <c r="P589" i="2"/>
  <c r="P588" i="2"/>
  <c r="P587" i="2"/>
  <c r="P586" i="2"/>
  <c r="P585" i="2"/>
  <c r="P584" i="2"/>
  <c r="P583" i="2"/>
  <c r="P582" i="2"/>
  <c r="P581" i="2"/>
  <c r="P580" i="2"/>
  <c r="P579" i="2"/>
  <c r="P578" i="2"/>
  <c r="P577" i="2"/>
  <c r="P576" i="2"/>
  <c r="P575" i="2"/>
  <c r="P574" i="2"/>
  <c r="P573" i="2"/>
  <c r="P572" i="2"/>
  <c r="P571" i="2"/>
  <c r="P570" i="2"/>
  <c r="P569" i="2"/>
  <c r="P568" i="2"/>
  <c r="P567" i="2"/>
  <c r="P566" i="2"/>
  <c r="P564" i="2"/>
  <c r="P563" i="2"/>
  <c r="P562" i="2"/>
  <c r="P561" i="2"/>
  <c r="P560" i="2"/>
  <c r="P559" i="2"/>
  <c r="P558" i="2"/>
  <c r="P557" i="2"/>
  <c r="P556" i="2"/>
  <c r="P555" i="2"/>
  <c r="P554" i="2"/>
  <c r="P553" i="2"/>
  <c r="P552" i="2"/>
  <c r="P551" i="2"/>
  <c r="P550" i="2"/>
  <c r="P549" i="2"/>
  <c r="P548" i="2"/>
  <c r="P547" i="2"/>
  <c r="P546" i="2"/>
  <c r="P545" i="2"/>
  <c r="P544" i="2"/>
  <c r="P543" i="2"/>
  <c r="P542" i="2"/>
  <c r="P541" i="2"/>
  <c r="P540" i="2"/>
  <c r="P539" i="2"/>
  <c r="P538" i="2"/>
  <c r="P537" i="2"/>
  <c r="P536" i="2"/>
  <c r="P535" i="2"/>
  <c r="P534" i="2"/>
  <c r="P533" i="2"/>
  <c r="P532" i="2"/>
  <c r="P531" i="2"/>
  <c r="P530" i="2"/>
  <c r="P529" i="2"/>
  <c r="P528" i="2"/>
  <c r="P527" i="2"/>
  <c r="P526" i="2"/>
  <c r="P525" i="2"/>
  <c r="P524" i="2"/>
  <c r="P523" i="2"/>
  <c r="P522" i="2"/>
  <c r="P521" i="2"/>
  <c r="P520" i="2"/>
  <c r="P722" i="2" s="1"/>
  <c r="O315" i="2" l="1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316" i="2"/>
  <c r="N266" i="2"/>
  <c r="C205" i="2"/>
  <c r="C204" i="2"/>
  <c r="D205" i="2"/>
  <c r="D204" i="2"/>
  <c r="D203" i="2"/>
  <c r="D202" i="2"/>
  <c r="D201" i="2"/>
  <c r="D199" i="2"/>
  <c r="O158" i="2"/>
  <c r="E204" i="2" s="1"/>
  <c r="O157" i="2"/>
  <c r="O156" i="2"/>
  <c r="N160" i="2"/>
  <c r="M160" i="2"/>
  <c r="L160" i="2"/>
  <c r="K160" i="2"/>
  <c r="J160" i="2"/>
  <c r="I160" i="2"/>
  <c r="O66" i="2"/>
  <c r="C202" i="2" s="1"/>
  <c r="O65" i="2"/>
  <c r="O64" i="2"/>
  <c r="C201" i="2" s="1"/>
  <c r="O63" i="2"/>
  <c r="C200" i="2" s="1"/>
  <c r="O62" i="2"/>
  <c r="C197" i="2" s="1"/>
  <c r="O61" i="2"/>
  <c r="C69" i="2"/>
  <c r="D69" i="2"/>
  <c r="E69" i="2"/>
  <c r="F69" i="2"/>
  <c r="G69" i="2"/>
  <c r="H69" i="2"/>
  <c r="I69" i="2"/>
  <c r="J69" i="2"/>
  <c r="K69" i="2"/>
  <c r="L69" i="2"/>
  <c r="M69" i="2"/>
  <c r="N69" i="2"/>
  <c r="O484" i="2"/>
  <c r="O483" i="2"/>
  <c r="O482" i="2"/>
  <c r="O481" i="2"/>
  <c r="O480" i="2"/>
  <c r="O479" i="2"/>
  <c r="O478" i="2"/>
  <c r="O477" i="2"/>
  <c r="O476" i="2"/>
  <c r="O475" i="2"/>
  <c r="O474" i="2"/>
  <c r="O473" i="2"/>
  <c r="O472" i="2"/>
  <c r="O471" i="2"/>
  <c r="O470" i="2"/>
  <c r="O469" i="2"/>
  <c r="O468" i="2"/>
  <c r="O467" i="2"/>
  <c r="O466" i="2"/>
  <c r="O465" i="2"/>
  <c r="O464" i="2"/>
  <c r="O463" i="2"/>
  <c r="O462" i="2"/>
  <c r="O461" i="2"/>
  <c r="O460" i="2"/>
  <c r="O459" i="2"/>
  <c r="O458" i="2"/>
  <c r="O457" i="2"/>
  <c r="O456" i="2"/>
  <c r="O455" i="2"/>
  <c r="O454" i="2"/>
  <c r="O453" i="2"/>
  <c r="O452" i="2"/>
  <c r="N370" i="2"/>
  <c r="M370" i="2"/>
  <c r="L370" i="2"/>
  <c r="K370" i="2"/>
  <c r="J370" i="2"/>
  <c r="I370" i="2"/>
  <c r="O17" i="2"/>
  <c r="O16" i="2"/>
  <c r="O99" i="2"/>
  <c r="D191" i="2" s="1"/>
  <c r="O100" i="2"/>
  <c r="D189" i="2" s="1"/>
  <c r="O101" i="2"/>
  <c r="O102" i="2"/>
  <c r="O103" i="2"/>
  <c r="D194" i="2" s="1"/>
  <c r="O104" i="2"/>
  <c r="D197" i="2" s="1"/>
  <c r="O105" i="2"/>
  <c r="D200" i="2" s="1"/>
  <c r="O106" i="2"/>
  <c r="D195" i="2" s="1"/>
  <c r="O107" i="2"/>
  <c r="D196" i="2" s="1"/>
  <c r="O108" i="2"/>
  <c r="D198" i="2" s="1"/>
  <c r="D115" i="2"/>
  <c r="E115" i="2"/>
  <c r="F115" i="2"/>
  <c r="G115" i="2"/>
  <c r="H115" i="2"/>
  <c r="O60" i="2"/>
  <c r="O59" i="2"/>
  <c r="O58" i="2"/>
  <c r="O57" i="2"/>
  <c r="O56" i="2"/>
  <c r="O55" i="2"/>
  <c r="C191" i="2" s="1"/>
  <c r="O54" i="2"/>
  <c r="C194" i="2" s="1"/>
  <c r="O53" i="2"/>
  <c r="C190" i="2" s="1"/>
  <c r="C13" i="1"/>
  <c r="C196" i="2" l="1"/>
  <c r="C198" i="2"/>
  <c r="E202" i="2"/>
  <c r="E203" i="2"/>
  <c r="C193" i="2"/>
  <c r="C192" i="2"/>
  <c r="C195" i="2"/>
  <c r="C199" i="2"/>
  <c r="C203" i="2"/>
  <c r="D192" i="2"/>
  <c r="D193" i="2"/>
  <c r="O486" i="2"/>
  <c r="P459" i="2" s="1"/>
  <c r="F370" i="2"/>
  <c r="C370" i="2"/>
  <c r="G370" i="2"/>
  <c r="H370" i="2"/>
  <c r="E370" i="2"/>
  <c r="D370" i="2"/>
  <c r="O18" i="2"/>
  <c r="P17" i="2" s="1"/>
  <c r="F160" i="2"/>
  <c r="O143" i="2"/>
  <c r="E189" i="2" s="1"/>
  <c r="G160" i="2"/>
  <c r="E160" i="2"/>
  <c r="O148" i="2"/>
  <c r="E194" i="2" s="1"/>
  <c r="O146" i="2"/>
  <c r="E192" i="2" s="1"/>
  <c r="O149" i="2"/>
  <c r="E195" i="2" s="1"/>
  <c r="O147" i="2"/>
  <c r="E193" i="2" s="1"/>
  <c r="O150" i="2"/>
  <c r="E196" i="2" s="1"/>
  <c r="O153" i="2"/>
  <c r="E199" i="2" s="1"/>
  <c r="O152" i="2"/>
  <c r="E198" i="2" s="1"/>
  <c r="O155" i="2"/>
  <c r="E201" i="2" s="1"/>
  <c r="O159" i="2"/>
  <c r="E205" i="2" s="1"/>
  <c r="D160" i="2"/>
  <c r="H160" i="2"/>
  <c r="O145" i="2"/>
  <c r="E191" i="2" s="1"/>
  <c r="O151" i="2"/>
  <c r="E197" i="2" s="1"/>
  <c r="O154" i="2"/>
  <c r="E200" i="2" s="1"/>
  <c r="C160" i="2"/>
  <c r="O144" i="2"/>
  <c r="E190" i="2" s="1"/>
  <c r="P477" i="2" l="1"/>
  <c r="P452" i="2"/>
  <c r="P465" i="2"/>
  <c r="P475" i="2"/>
  <c r="P463" i="2"/>
  <c r="P481" i="2"/>
  <c r="P479" i="2"/>
  <c r="P461" i="2"/>
  <c r="P456" i="2"/>
  <c r="P460" i="2"/>
  <c r="P464" i="2"/>
  <c r="P468" i="2"/>
  <c r="P472" i="2"/>
  <c r="P476" i="2"/>
  <c r="P480" i="2"/>
  <c r="P484" i="2"/>
  <c r="P454" i="2"/>
  <c r="P458" i="2"/>
  <c r="P462" i="2"/>
  <c r="P466" i="2"/>
  <c r="P470" i="2"/>
  <c r="P474" i="2"/>
  <c r="P478" i="2"/>
  <c r="P482" i="2"/>
  <c r="P473" i="2"/>
  <c r="P457" i="2"/>
  <c r="P471" i="2"/>
  <c r="P455" i="2"/>
  <c r="P469" i="2"/>
  <c r="P453" i="2"/>
  <c r="P467" i="2"/>
  <c r="P483" i="2"/>
  <c r="P16" i="2"/>
  <c r="P18" i="2" s="1"/>
  <c r="O160" i="2"/>
  <c r="P156" i="2" l="1"/>
  <c r="P157" i="2"/>
  <c r="P486" i="2"/>
  <c r="P147" i="2"/>
  <c r="P155" i="2"/>
  <c r="P145" i="2"/>
  <c r="P148" i="2"/>
  <c r="P150" i="2"/>
  <c r="P158" i="2"/>
  <c r="P151" i="2"/>
  <c r="P146" i="2"/>
  <c r="P153" i="2"/>
  <c r="P159" i="2"/>
  <c r="P143" i="2"/>
  <c r="P149" i="2"/>
  <c r="P152" i="2"/>
  <c r="P154" i="2"/>
  <c r="P144" i="2"/>
  <c r="P160" i="2" l="1"/>
  <c r="O265" i="2" l="1"/>
  <c r="O264" i="2"/>
  <c r="C415" i="2" s="1"/>
  <c r="O263" i="2"/>
  <c r="C419" i="2" s="1"/>
  <c r="O262" i="2"/>
  <c r="O261" i="2"/>
  <c r="O260" i="2"/>
  <c r="C416" i="2" s="1"/>
  <c r="O259" i="2"/>
  <c r="C414" i="2" s="1"/>
  <c r="O258" i="2"/>
  <c r="O257" i="2"/>
  <c r="O256" i="2"/>
  <c r="O255" i="2"/>
  <c r="C409" i="2" s="1"/>
  <c r="O254" i="2"/>
  <c r="C410" i="2" s="1"/>
  <c r="O253" i="2"/>
  <c r="C407" i="2" s="1"/>
  <c r="O252" i="2"/>
  <c r="C408" i="2" s="1"/>
  <c r="O251" i="2"/>
  <c r="C406" i="2" s="1"/>
  <c r="O250" i="2"/>
  <c r="C405" i="2" s="1"/>
  <c r="O249" i="2"/>
  <c r="O248" i="2"/>
  <c r="O247" i="2"/>
  <c r="C401" i="2" s="1"/>
  <c r="O246" i="2"/>
  <c r="O245" i="2"/>
  <c r="C399" i="2" s="1"/>
  <c r="O244" i="2"/>
  <c r="C400" i="2" s="1"/>
  <c r="O242" i="2"/>
  <c r="C397" i="2" s="1"/>
  <c r="O243" i="2"/>
  <c r="C398" i="2" s="1"/>
  <c r="C402" i="2" l="1"/>
  <c r="C412" i="2"/>
  <c r="C417" i="2"/>
  <c r="C404" i="2"/>
  <c r="C420" i="2"/>
  <c r="C411" i="2"/>
  <c r="C403" i="2"/>
  <c r="C413" i="2"/>
  <c r="C418" i="2"/>
  <c r="C486" i="2"/>
  <c r="D486" i="2"/>
  <c r="E486" i="2"/>
  <c r="F486" i="2"/>
  <c r="C318" i="2"/>
  <c r="D318" i="2"/>
  <c r="E318" i="2"/>
  <c r="F318" i="2"/>
  <c r="G318" i="2"/>
  <c r="C266" i="2" l="1"/>
  <c r="D266" i="2"/>
  <c r="E266" i="2"/>
  <c r="G266" i="2"/>
  <c r="C115" i="2" l="1"/>
  <c r="N486" i="2" l="1"/>
  <c r="M486" i="2"/>
  <c r="L486" i="2"/>
  <c r="K486" i="2"/>
  <c r="N318" i="2"/>
  <c r="M318" i="2"/>
  <c r="L318" i="2"/>
  <c r="K318" i="2"/>
  <c r="M266" i="2"/>
  <c r="L266" i="2"/>
  <c r="K266" i="2"/>
  <c r="J266" i="2"/>
  <c r="O266" i="2" l="1"/>
  <c r="M115" i="2"/>
  <c r="N18" i="2"/>
  <c r="M18" i="2"/>
  <c r="L18" i="2"/>
  <c r="K18" i="2"/>
  <c r="P244" i="2" l="1"/>
  <c r="P246" i="2"/>
  <c r="P262" i="2"/>
  <c r="P252" i="2"/>
  <c r="P249" i="2"/>
  <c r="P265" i="2"/>
  <c r="P242" i="2"/>
  <c r="P248" i="2"/>
  <c r="P250" i="2"/>
  <c r="P247" i="2"/>
  <c r="P256" i="2"/>
  <c r="P253" i="2"/>
  <c r="P251" i="2"/>
  <c r="P260" i="2"/>
  <c r="P254" i="2"/>
  <c r="P255" i="2"/>
  <c r="P264" i="2"/>
  <c r="P257" i="2"/>
  <c r="P259" i="2"/>
  <c r="P243" i="2"/>
  <c r="P258" i="2"/>
  <c r="P263" i="2"/>
  <c r="P245" i="2"/>
  <c r="P261" i="2"/>
  <c r="K115" i="2"/>
  <c r="L115" i="2"/>
  <c r="P266" i="2" l="1"/>
  <c r="N115" i="2"/>
  <c r="C35" i="1" l="1"/>
  <c r="C33" i="1"/>
  <c r="C31" i="1" l="1"/>
  <c r="C30" i="1"/>
  <c r="C19" i="1"/>
  <c r="C28" i="1" l="1"/>
  <c r="C27" i="1"/>
  <c r="C25" i="1"/>
  <c r="C24" i="1"/>
  <c r="C23" i="1"/>
  <c r="C22" i="1"/>
  <c r="C21" i="1"/>
  <c r="C18" i="1"/>
  <c r="C17" i="1"/>
  <c r="C16" i="1"/>
  <c r="C15" i="1"/>
  <c r="C11" i="1"/>
  <c r="C9" i="1"/>
  <c r="C5" i="1"/>
  <c r="C4" i="1"/>
  <c r="C3" i="1"/>
  <c r="J486" i="2" l="1"/>
  <c r="I486" i="2"/>
  <c r="H486" i="2"/>
  <c r="G486" i="2"/>
  <c r="O367" i="2" l="1"/>
  <c r="O365" i="2"/>
  <c r="O369" i="2"/>
  <c r="E420" i="2" s="1"/>
  <c r="O363" i="2"/>
  <c r="E414" i="2" s="1"/>
  <c r="O368" i="2"/>
  <c r="O364" i="2"/>
  <c r="O362" i="2"/>
  <c r="E412" i="2" s="1"/>
  <c r="O360" i="2"/>
  <c r="E411" i="2" s="1"/>
  <c r="O361" i="2"/>
  <c r="O366" i="2"/>
  <c r="O359" i="2"/>
  <c r="E410" i="2" s="1"/>
  <c r="O355" i="2"/>
  <c r="E406" i="2" s="1"/>
  <c r="O350" i="2"/>
  <c r="E401" i="2" s="1"/>
  <c r="O357" i="2"/>
  <c r="E408" i="2" s="1"/>
  <c r="O358" i="2"/>
  <c r="E409" i="2" s="1"/>
  <c r="O356" i="2"/>
  <c r="E407" i="2" s="1"/>
  <c r="O353" i="2"/>
  <c r="E404" i="2" s="1"/>
  <c r="O354" i="2"/>
  <c r="E405" i="2" s="1"/>
  <c r="O351" i="2"/>
  <c r="O352" i="2"/>
  <c r="O349" i="2"/>
  <c r="O348" i="2"/>
  <c r="O346" i="2"/>
  <c r="J318" i="2"/>
  <c r="I318" i="2"/>
  <c r="H318" i="2"/>
  <c r="D418" i="2"/>
  <c r="D419" i="2"/>
  <c r="D408" i="2"/>
  <c r="D404" i="2"/>
  <c r="I266" i="2"/>
  <c r="H266" i="2"/>
  <c r="F266" i="2"/>
  <c r="J18" i="2"/>
  <c r="E400" i="2" l="1"/>
  <c r="E418" i="2"/>
  <c r="E402" i="2"/>
  <c r="E399" i="2"/>
  <c r="E415" i="2"/>
  <c r="E417" i="2"/>
  <c r="E416" i="2"/>
  <c r="E403" i="2"/>
  <c r="E413" i="2"/>
  <c r="E419" i="2"/>
  <c r="O347" i="2"/>
  <c r="E398" i="2" s="1"/>
  <c r="D397" i="2"/>
  <c r="D411" i="2"/>
  <c r="D398" i="2"/>
  <c r="D401" i="2"/>
  <c r="D409" i="2"/>
  <c r="D403" i="2"/>
  <c r="D413" i="2"/>
  <c r="D412" i="2"/>
  <c r="D420" i="2"/>
  <c r="D410" i="2"/>
  <c r="D399" i="2"/>
  <c r="D400" i="2"/>
  <c r="D402" i="2"/>
  <c r="D405" i="2"/>
  <c r="D407" i="2"/>
  <c r="D416" i="2"/>
  <c r="D414" i="2"/>
  <c r="D417" i="2"/>
  <c r="O318" i="2"/>
  <c r="D406" i="2"/>
  <c r="D415" i="2"/>
  <c r="O370" i="2" l="1"/>
  <c r="E397" i="2"/>
  <c r="E421" i="2" s="1"/>
  <c r="P295" i="2"/>
  <c r="P296" i="2"/>
  <c r="P294" i="2"/>
  <c r="O52" i="2"/>
  <c r="C189" i="2" s="1"/>
  <c r="P312" i="2"/>
  <c r="P307" i="2"/>
  <c r="P302" i="2"/>
  <c r="P303" i="2"/>
  <c r="P308" i="2"/>
  <c r="P297" i="2"/>
  <c r="P298" i="2"/>
  <c r="P305" i="2"/>
  <c r="D421" i="2"/>
  <c r="P316" i="2"/>
  <c r="P310" i="2"/>
  <c r="P301" i="2"/>
  <c r="P317" i="2"/>
  <c r="P313" i="2"/>
  <c r="P309" i="2"/>
  <c r="P299" i="2"/>
  <c r="C421" i="2"/>
  <c r="P314" i="2"/>
  <c r="P306" i="2"/>
  <c r="P304" i="2"/>
  <c r="P300" i="2"/>
  <c r="P315" i="2"/>
  <c r="P311" i="2"/>
  <c r="P346" i="2" l="1"/>
  <c r="P357" i="2"/>
  <c r="P358" i="2"/>
  <c r="P361" i="2"/>
  <c r="P368" i="2"/>
  <c r="P367" i="2"/>
  <c r="P352" i="2"/>
  <c r="P355" i="2"/>
  <c r="P350" i="2"/>
  <c r="P360" i="2"/>
  <c r="P363" i="2"/>
  <c r="P351" i="2"/>
  <c r="P348" i="2"/>
  <c r="P359" i="2"/>
  <c r="P362" i="2"/>
  <c r="P369" i="2"/>
  <c r="P349" i="2"/>
  <c r="P353" i="2"/>
  <c r="P354" i="2"/>
  <c r="P366" i="2"/>
  <c r="P364" i="2"/>
  <c r="P365" i="2"/>
  <c r="P356" i="2"/>
  <c r="P347" i="2"/>
  <c r="O98" i="2"/>
  <c r="D190" i="2" s="1"/>
  <c r="E206" i="2" s="1"/>
  <c r="O69" i="2"/>
  <c r="J115" i="2"/>
  <c r="I115" i="2"/>
  <c r="P318" i="2"/>
  <c r="P62" i="2" l="1"/>
  <c r="P61" i="2"/>
  <c r="P63" i="2"/>
  <c r="P370" i="2"/>
  <c r="O115" i="2"/>
  <c r="P52" i="2"/>
  <c r="P65" i="2"/>
  <c r="P59" i="2"/>
  <c r="P55" i="2"/>
  <c r="P68" i="2"/>
  <c r="P64" i="2"/>
  <c r="P58" i="2"/>
  <c r="P54" i="2"/>
  <c r="P67" i="2"/>
  <c r="P57" i="2"/>
  <c r="P53" i="2"/>
  <c r="P60" i="2"/>
  <c r="P66" i="2"/>
  <c r="P56" i="2"/>
  <c r="C206" i="2"/>
  <c r="P114" i="2" l="1"/>
  <c r="P112" i="2"/>
  <c r="P111" i="2"/>
  <c r="P110" i="2"/>
  <c r="P98" i="2"/>
  <c r="P109" i="2"/>
  <c r="P105" i="2"/>
  <c r="P101" i="2"/>
  <c r="P108" i="2"/>
  <c r="P104" i="2"/>
  <c r="P100" i="2"/>
  <c r="P107" i="2"/>
  <c r="P103" i="2"/>
  <c r="P106" i="2"/>
  <c r="P102" i="2"/>
  <c r="P99" i="2"/>
  <c r="P113" i="2"/>
  <c r="P69" i="2"/>
  <c r="D206" i="2"/>
  <c r="P115" i="2" l="1"/>
</calcChain>
</file>

<file path=xl/sharedStrings.xml><?xml version="1.0" encoding="utf-8"?>
<sst xmlns="http://schemas.openxmlformats.org/spreadsheetml/2006/main" count="601" uniqueCount="128">
  <si>
    <t>SUPERINTENDENCIA DE BANCOS DEL ECUADOR
DIRECCIÓN NACIONAL DE ESTUDIOS E INFORMACIÓN
SUBDIRECCIÓN DE ADMINISTRACIÓN DE SERVICIOS</t>
  </si>
  <si>
    <t>TABLA DE CONTENIDO</t>
  </si>
  <si>
    <t>Total</t>
  </si>
  <si>
    <t>Provincia</t>
  </si>
  <si>
    <t>Pichincha</t>
  </si>
  <si>
    <t>Guayas</t>
  </si>
  <si>
    <t>Azuay</t>
  </si>
  <si>
    <t>Manabí</t>
  </si>
  <si>
    <t>Tungurahua</t>
  </si>
  <si>
    <t>El Oro</t>
  </si>
  <si>
    <t>Imbabura</t>
  </si>
  <si>
    <t>Santo Domingo de los Tsachilas</t>
  </si>
  <si>
    <t>Loja</t>
  </si>
  <si>
    <t>Chimborazo</t>
  </si>
  <si>
    <t>Los Ríos</t>
  </si>
  <si>
    <t>Cotopaxi</t>
  </si>
  <si>
    <t>Santa Elena</t>
  </si>
  <si>
    <t>Esmeraldas</t>
  </si>
  <si>
    <t>Galapagos</t>
  </si>
  <si>
    <t>Cañar</t>
  </si>
  <si>
    <t>Pastaza</t>
  </si>
  <si>
    <t>Orellana</t>
  </si>
  <si>
    <t>Napo</t>
  </si>
  <si>
    <t>Carchi</t>
  </si>
  <si>
    <t>Morona</t>
  </si>
  <si>
    <t>Bolívar</t>
  </si>
  <si>
    <t>Zamora</t>
  </si>
  <si>
    <t>Promedio</t>
  </si>
  <si>
    <t>Tipo de punto de venta</t>
  </si>
  <si>
    <t xml:space="preserve"> </t>
  </si>
  <si>
    <t>Banco del Austro</t>
  </si>
  <si>
    <r>
      <rPr>
        <b/>
        <sz val="11"/>
        <color theme="1"/>
        <rFont val="Arial"/>
        <family val="2"/>
      </rPr>
      <t>Contacto</t>
    </r>
    <r>
      <rPr>
        <sz val="11"/>
        <color theme="1"/>
        <rFont val="Arial"/>
        <family val="2"/>
      </rPr>
      <t xml:space="preserve">
Teléfonos: 02 2996100, 02 2997600, ext. 1944
Email: dnei_sas@sbs.gob.ec
</t>
    </r>
  </si>
  <si>
    <t>SECCIÓN VI: CONSIDERANDOS</t>
  </si>
  <si>
    <t>SECCIÓN VII: CONTACTOS</t>
  </si>
  <si>
    <t>Fecha de publicación: Agosto de 2016</t>
  </si>
  <si>
    <t>ESTADÍSTICAS DE CAJEROS AUTOMÁTICOS (ATM)</t>
  </si>
  <si>
    <t>Cajeros automáticos en oficina</t>
  </si>
  <si>
    <t>SECCIÓN I: NÚMERO DE CAJEROS AUTOMÁTICOS (ATM)</t>
  </si>
  <si>
    <t>1.1.1 Evolución del número de cajeros automáticos (ATM en oficina/ATM otro sitio)</t>
  </si>
  <si>
    <t>1.1 Número de cajeros automáticos (ATM)</t>
  </si>
  <si>
    <t>Cajeros automáticos en otro sitio</t>
  </si>
  <si>
    <t>Total de cajeros automáticos</t>
  </si>
  <si>
    <t>SECCIÓN II: NÚMERO DE CAJEROS AUTOMÁTICOS POR ENTIDAD FINANCIERA</t>
  </si>
  <si>
    <t>2.1 Número de cajeros automáticos por entidad (ATM en oficina)</t>
  </si>
  <si>
    <t>Banco Pichincha</t>
  </si>
  <si>
    <t>Banco de Guayaquil</t>
  </si>
  <si>
    <t>Banco Produbanco</t>
  </si>
  <si>
    <t>Banco del Pacífico</t>
  </si>
  <si>
    <t>Banco Internacional</t>
  </si>
  <si>
    <t>Banco Procredit</t>
  </si>
  <si>
    <t>Banco Bolivariano</t>
  </si>
  <si>
    <t>Banco de Machala</t>
  </si>
  <si>
    <t>Banco Solidario</t>
  </si>
  <si>
    <t>Banco de Loja</t>
  </si>
  <si>
    <t>Banco General Rumiñahui</t>
  </si>
  <si>
    <t>Banco Codesarrollo</t>
  </si>
  <si>
    <t>Banco Comercial de Manabí</t>
  </si>
  <si>
    <t>Banco Delbank</t>
  </si>
  <si>
    <t>% Promedio</t>
  </si>
  <si>
    <t>2.2 Número de cajeros automáticos por entidad (ATM en otro sitio)</t>
  </si>
  <si>
    <t>2.3 Número total de cajeros automáticos por entidad (ATM en oficina y ATM en otro sitio)</t>
  </si>
  <si>
    <t>Entidad</t>
  </si>
  <si>
    <t>Promedios</t>
  </si>
  <si>
    <t>ATM en oficina</t>
  </si>
  <si>
    <t>ATM en otro sitio</t>
  </si>
  <si>
    <t>ATM total</t>
  </si>
  <si>
    <t>% promedio</t>
  </si>
  <si>
    <t xml:space="preserve">2.4 Resumen de cajeros automáticos por entidad </t>
  </si>
  <si>
    <t>SECCIÓN III: NÚMERO DE CAJEROS AUTOMÁTICOS POR PROVINCIA</t>
  </si>
  <si>
    <t>3.1 Número de cajeros automáticos por provincia (ATM en oficina)</t>
  </si>
  <si>
    <t>3.2 Número de cajeros automáticos por provincia (ATM en otro sitio)</t>
  </si>
  <si>
    <t>3.3 Número de cajeros automáticos por provincia (ATM en oficina y ATM en otro sitio)</t>
  </si>
  <si>
    <t>Sucumbios</t>
  </si>
  <si>
    <t>3.4 Resumen de cajeros automáticos por provincia</t>
  </si>
  <si>
    <t>SECCIÓN IV: NÚMERO DE CAJEROS AUTOMÁTICOS POR TIPO LOCAL</t>
  </si>
  <si>
    <t>4.1 Número de cajeros automáticos por tipo de local (ATM en oficina/ATM en otro sitio)</t>
  </si>
  <si>
    <t>Oficina</t>
  </si>
  <si>
    <t>Otros</t>
  </si>
  <si>
    <t>Oficina/C.C.</t>
  </si>
  <si>
    <t>Centro comercial</t>
  </si>
  <si>
    <t>Supermercado</t>
  </si>
  <si>
    <t>Gasolinera</t>
  </si>
  <si>
    <t>Farmacia</t>
  </si>
  <si>
    <t>No definido</t>
  </si>
  <si>
    <t>Oficina/Otro</t>
  </si>
  <si>
    <t>Empresa privada</t>
  </si>
  <si>
    <t>Educación superior</t>
  </si>
  <si>
    <t>Entidad pública</t>
  </si>
  <si>
    <t>Hospital/Clínica</t>
  </si>
  <si>
    <t>Cooperativa</t>
  </si>
  <si>
    <t>Terminal terrestre</t>
  </si>
  <si>
    <t>Reparto militar</t>
  </si>
  <si>
    <t>Edificio</t>
  </si>
  <si>
    <t>Oficina/Supermercado</t>
  </si>
  <si>
    <t>Aeropuerto</t>
  </si>
  <si>
    <t>Hotel</t>
  </si>
  <si>
    <t>Malecón</t>
  </si>
  <si>
    <t>Zona Rosa</t>
  </si>
  <si>
    <t>Mercado</t>
  </si>
  <si>
    <t>Local de comida</t>
  </si>
  <si>
    <t>Oficina/Supermercado/C.C.</t>
  </si>
  <si>
    <t>Farmacia/C.C.</t>
  </si>
  <si>
    <t>Ferretería</t>
  </si>
  <si>
    <t>Parque</t>
  </si>
  <si>
    <t>Otro banco</t>
  </si>
  <si>
    <t>Oficina/C.C./Malecón</t>
  </si>
  <si>
    <t>Oficina/Hospital</t>
  </si>
  <si>
    <t>Educación básica</t>
  </si>
  <si>
    <t>Tipo de local</t>
  </si>
  <si>
    <t>SECCIÓN V: NÚMERO DE CAJEROS AUTOMÁTICOS POR ENTIDAD Y PROVINCIA</t>
  </si>
  <si>
    <t>5.1 Número de cajeros automáticos por entidad y provincia (ATM en oficina/ATM en otro sitio)</t>
  </si>
  <si>
    <t>Año 2015</t>
  </si>
  <si>
    <t>Enero 2015</t>
  </si>
  <si>
    <t>Febrero 2015</t>
  </si>
  <si>
    <t>Marzo 2015</t>
  </si>
  <si>
    <t>Abril 2015</t>
  </si>
  <si>
    <t>Mayo 2015</t>
  </si>
  <si>
    <t>Junio 2015</t>
  </si>
  <si>
    <t>Julio 2015</t>
  </si>
  <si>
    <t>Agosto 2015</t>
  </si>
  <si>
    <t>Septiembre 2015</t>
  </si>
  <si>
    <t xml:space="preserve"> Octuibre 2015</t>
  </si>
  <si>
    <t>Noviembre 2015</t>
  </si>
  <si>
    <t>Diciembre 2015</t>
  </si>
  <si>
    <t>Banco Amazonas</t>
  </si>
  <si>
    <t>Banco Capital</t>
  </si>
  <si>
    <t>Estaciones de transporte público</t>
  </si>
  <si>
    <t>(en blanco)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</si>
</sst>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  <font>
      <sz val="16"/>
      <color theme="1"/>
      <name val="Arial"/>
      <family val="2"/>
    </font>
    <font>
      <b/>
      <sz val="14"/>
      <name val="Arial"/>
      <family val="2"/>
    </font>
    <font>
      <b/>
      <sz val="14"/>
      <color theme="5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20"/>
      <color theme="5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  <font>
      <b/>
      <sz val="28"/>
      <color theme="3"/>
      <name val="Arial"/>
      <family val="2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3" fillId="0" borderId="0" xfId="0" applyFont="1" applyFill="1"/>
    <xf numFmtId="0" fontId="3" fillId="0" borderId="0" xfId="0" applyFont="1"/>
    <xf numFmtId="0" fontId="14" fillId="0" borderId="0" xfId="0" applyFont="1"/>
    <xf numFmtId="0" fontId="15" fillId="3" borderId="0" xfId="0" applyFont="1" applyFill="1" applyAlignment="1">
      <alignment horizontal="left"/>
    </xf>
    <xf numFmtId="0" fontId="16" fillId="3" borderId="0" xfId="0" applyFont="1" applyFill="1" applyAlignment="1">
      <alignment horizontal="left"/>
    </xf>
    <xf numFmtId="0" fontId="17" fillId="4" borderId="3" xfId="0" applyFont="1" applyFill="1" applyBorder="1" applyAlignment="1">
      <alignment vertical="top" wrapText="1"/>
    </xf>
    <xf numFmtId="0" fontId="17" fillId="0" borderId="0" xfId="0" applyFont="1"/>
    <xf numFmtId="3" fontId="17" fillId="0" borderId="0" xfId="0" applyNumberFormat="1" applyFont="1" applyAlignment="1">
      <alignment horizontal="right" vertical="top"/>
    </xf>
    <xf numFmtId="3" fontId="3" fillId="0" borderId="0" xfId="0" applyNumberFormat="1" applyFont="1"/>
    <xf numFmtId="3" fontId="3" fillId="0" borderId="0" xfId="0" applyNumberFormat="1" applyFont="1" applyAlignment="1">
      <alignment vertical="top"/>
    </xf>
    <xf numFmtId="3" fontId="17" fillId="0" borderId="0" xfId="0" applyNumberFormat="1" applyFont="1" applyAlignment="1">
      <alignment vertical="top"/>
    </xf>
    <xf numFmtId="0" fontId="3" fillId="0" borderId="4" xfId="0" applyFont="1" applyBorder="1"/>
    <xf numFmtId="3" fontId="3" fillId="0" borderId="4" xfId="0" applyNumberFormat="1" applyFont="1" applyBorder="1"/>
    <xf numFmtId="3" fontId="17" fillId="0" borderId="0" xfId="0" applyNumberFormat="1" applyFont="1"/>
    <xf numFmtId="0" fontId="17" fillId="5" borderId="5" xfId="0" applyFont="1" applyFill="1" applyBorder="1" applyAlignment="1">
      <alignment vertical="top" wrapText="1"/>
    </xf>
    <xf numFmtId="0" fontId="17" fillId="5" borderId="5" xfId="0" applyFont="1" applyFill="1" applyBorder="1" applyAlignment="1">
      <alignment horizontal="center" vertical="top" wrapText="1"/>
    </xf>
    <xf numFmtId="10" fontId="3" fillId="0" borderId="0" xfId="1" applyNumberFormat="1" applyFont="1"/>
    <xf numFmtId="10" fontId="3" fillId="0" borderId="0" xfId="0" applyNumberFormat="1" applyFont="1"/>
    <xf numFmtId="164" fontId="3" fillId="0" borderId="0" xfId="0" applyNumberFormat="1" applyFont="1"/>
    <xf numFmtId="164" fontId="17" fillId="0" borderId="0" xfId="0" applyNumberFormat="1" applyFont="1"/>
    <xf numFmtId="164" fontId="3" fillId="0" borderId="4" xfId="0" applyNumberFormat="1" applyFont="1" applyBorder="1"/>
    <xf numFmtId="43" fontId="3" fillId="0" borderId="0" xfId="0" applyNumberFormat="1" applyFont="1"/>
    <xf numFmtId="3" fontId="17" fillId="0" borderId="4" xfId="0" applyNumberFormat="1" applyFont="1" applyBorder="1"/>
    <xf numFmtId="4" fontId="17" fillId="0" borderId="0" xfId="0" applyNumberFormat="1" applyFont="1"/>
    <xf numFmtId="0" fontId="17" fillId="4" borderId="3" xfId="0" quotePrefix="1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3" fontId="3" fillId="0" borderId="4" xfId="0" applyNumberFormat="1" applyFont="1" applyBorder="1" applyAlignment="1">
      <alignment vertical="top"/>
    </xf>
    <xf numFmtId="2" fontId="17" fillId="0" borderId="0" xfId="0" applyNumberFormat="1" applyFont="1" applyAlignment="1">
      <alignment vertical="top"/>
    </xf>
    <xf numFmtId="3" fontId="17" fillId="0" borderId="0" xfId="0" applyNumberFormat="1" applyFont="1" applyBorder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right"/>
    </xf>
    <xf numFmtId="0" fontId="19" fillId="3" borderId="0" xfId="0" applyFont="1" applyFill="1"/>
    <xf numFmtId="43" fontId="20" fillId="3" borderId="0" xfId="0" applyNumberFormat="1" applyFont="1" applyFill="1" applyBorder="1"/>
    <xf numFmtId="43" fontId="17" fillId="3" borderId="0" xfId="0" applyNumberFormat="1" applyFont="1" applyFill="1" applyBorder="1"/>
    <xf numFmtId="43" fontId="17" fillId="0" borderId="0" xfId="0" applyNumberFormat="1" applyFont="1" applyFill="1" applyBorder="1"/>
    <xf numFmtId="0" fontId="17" fillId="3" borderId="0" xfId="0" applyFont="1" applyFill="1" applyAlignment="1">
      <alignment horizontal="left"/>
    </xf>
    <xf numFmtId="0" fontId="3" fillId="3" borderId="0" xfId="0" applyFont="1" applyFill="1"/>
    <xf numFmtId="0" fontId="20" fillId="3" borderId="0" xfId="0" applyFont="1" applyFill="1" applyAlignment="1">
      <alignment horizontal="left"/>
    </xf>
    <xf numFmtId="0" fontId="21" fillId="0" borderId="0" xfId="0" applyFont="1"/>
    <xf numFmtId="0" fontId="3" fillId="4" borderId="0" xfId="0" applyFont="1" applyFill="1"/>
    <xf numFmtId="0" fontId="18" fillId="0" borderId="0" xfId="0" applyFont="1"/>
    <xf numFmtId="9" fontId="3" fillId="0" borderId="0" xfId="0" applyNumberFormat="1" applyFont="1"/>
    <xf numFmtId="0" fontId="3" fillId="0" borderId="0" xfId="0" applyFont="1" applyBorder="1"/>
    <xf numFmtId="0" fontId="3" fillId="6" borderId="0" xfId="0" applyFont="1" applyFill="1"/>
    <xf numFmtId="3" fontId="21" fillId="0" borderId="0" xfId="0" applyNumberFormat="1" applyFont="1"/>
    <xf numFmtId="0" fontId="17" fillId="0" borderId="0" xfId="0" quotePrefix="1" applyFont="1" applyAlignment="1">
      <alignment horizontal="right" vertical="top"/>
    </xf>
    <xf numFmtId="3" fontId="3" fillId="4" borderId="0" xfId="0" applyNumberFormat="1" applyFont="1" applyFill="1"/>
    <xf numFmtId="0" fontId="23" fillId="0" borderId="0" xfId="0" applyFont="1"/>
    <xf numFmtId="0" fontId="5" fillId="3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7" fillId="4" borderId="3" xfId="0" quotePrefix="1" applyFont="1" applyFill="1" applyBorder="1" applyAlignment="1">
      <alignment horizontal="center" vertical="center" wrapText="1"/>
    </xf>
    <xf numFmtId="3" fontId="27" fillId="0" borderId="0" xfId="0" applyNumberFormat="1" applyFont="1"/>
    <xf numFmtId="3" fontId="17" fillId="0" borderId="8" xfId="0" applyNumberFormat="1" applyFont="1" applyBorder="1"/>
    <xf numFmtId="17" fontId="17" fillId="4" borderId="3" xfId="0" quotePrefix="1" applyNumberFormat="1" applyFont="1" applyFill="1" applyBorder="1" applyAlignment="1">
      <alignment horizontal="center" vertical="center" wrapText="1"/>
    </xf>
    <xf numFmtId="0" fontId="17" fillId="0" borderId="8" xfId="0" applyFont="1" applyBorder="1"/>
    <xf numFmtId="9" fontId="17" fillId="0" borderId="8" xfId="1" applyFont="1" applyBorder="1"/>
    <xf numFmtId="164" fontId="17" fillId="0" borderId="8" xfId="0" applyNumberFormat="1" applyFont="1" applyBorder="1"/>
    <xf numFmtId="43" fontId="21" fillId="0" borderId="0" xfId="0" applyNumberFormat="1" applyFont="1"/>
    <xf numFmtId="3" fontId="3" fillId="0" borderId="0" xfId="0" applyNumberFormat="1" applyFont="1" applyBorder="1" applyAlignment="1">
      <alignment vertical="top"/>
    </xf>
    <xf numFmtId="17" fontId="17" fillId="4" borderId="3" xfId="0" quotePrefix="1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9" fontId="17" fillId="0" borderId="0" xfId="1" applyNumberFormat="1" applyFont="1"/>
    <xf numFmtId="9" fontId="17" fillId="0" borderId="0" xfId="0" applyNumberFormat="1" applyFont="1"/>
    <xf numFmtId="9" fontId="17" fillId="0" borderId="0" xfId="1" applyNumberFormat="1" applyFont="1" applyBorder="1"/>
    <xf numFmtId="9" fontId="17" fillId="0" borderId="0" xfId="1" applyFont="1"/>
    <xf numFmtId="0" fontId="3" fillId="0" borderId="0" xfId="0" applyNumberFormat="1" applyFont="1"/>
    <xf numFmtId="37" fontId="17" fillId="0" borderId="0" xfId="0" applyNumberFormat="1" applyFont="1"/>
    <xf numFmtId="37" fontId="17" fillId="0" borderId="8" xfId="0" applyNumberFormat="1" applyFont="1" applyBorder="1"/>
    <xf numFmtId="9" fontId="17" fillId="0" borderId="4" xfId="1" applyFont="1" applyBorder="1"/>
    <xf numFmtId="9" fontId="17" fillId="0" borderId="4" xfId="1" applyNumberFormat="1" applyFont="1" applyBorder="1"/>
    <xf numFmtId="0" fontId="17" fillId="5" borderId="3" xfId="0" applyFont="1" applyFill="1" applyBorder="1" applyAlignment="1">
      <alignment horizontal="center" vertical="center" wrapText="1"/>
    </xf>
    <xf numFmtId="0" fontId="17" fillId="0" borderId="6" xfId="0" applyFont="1" applyBorder="1"/>
    <xf numFmtId="0" fontId="3" fillId="0" borderId="6" xfId="0" applyFont="1" applyBorder="1"/>
    <xf numFmtId="3" fontId="17" fillId="0" borderId="6" xfId="0" applyNumberFormat="1" applyFont="1" applyBorder="1"/>
    <xf numFmtId="3" fontId="17" fillId="7" borderId="0" xfId="0" applyNumberFormat="1" applyFont="1" applyFill="1"/>
    <xf numFmtId="3" fontId="17" fillId="7" borderId="6" xfId="0" applyNumberFormat="1" applyFont="1" applyFill="1" applyBorder="1"/>
    <xf numFmtId="0" fontId="3" fillId="0" borderId="4" xfId="0" applyNumberFormat="1" applyFont="1" applyBorder="1"/>
    <xf numFmtId="0" fontId="17" fillId="5" borderId="3" xfId="0" applyFont="1" applyFill="1" applyBorder="1" applyAlignment="1">
      <alignment horizontal="left" vertical="center" wrapText="1"/>
    </xf>
    <xf numFmtId="37" fontId="17" fillId="0" borderId="0" xfId="0" applyNumberFormat="1" applyFont="1" applyBorder="1"/>
    <xf numFmtId="3" fontId="17" fillId="3" borderId="6" xfId="0" applyNumberFormat="1" applyFont="1" applyFill="1" applyBorder="1"/>
    <xf numFmtId="0" fontId="2" fillId="0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top" wrapText="1"/>
    </xf>
    <xf numFmtId="0" fontId="25" fillId="0" borderId="0" xfId="0" applyFont="1" applyAlignment="1">
      <alignment horizontal="center" wrapText="1"/>
    </xf>
    <xf numFmtId="0" fontId="26" fillId="2" borderId="1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/>
    </xf>
    <xf numFmtId="0" fontId="22" fillId="0" borderId="0" xfId="0" applyFont="1" applyAlignment="1">
      <alignment horizontal="center" vertical="center" wrapText="1"/>
    </xf>
    <xf numFmtId="3" fontId="3" fillId="0" borderId="0" xfId="0" applyNumberFormat="1" applyFont="1" applyFill="1"/>
    <xf numFmtId="0" fontId="22" fillId="0" borderId="0" xfId="0" applyFont="1"/>
    <xf numFmtId="3" fontId="3" fillId="0" borderId="6" xfId="0" applyNumberFormat="1" applyFont="1" applyBorder="1"/>
    <xf numFmtId="0" fontId="17" fillId="7" borderId="0" xfId="0" applyFont="1" applyFill="1"/>
    <xf numFmtId="0" fontId="3" fillId="7" borderId="0" xfId="0" applyFont="1" applyFill="1"/>
    <xf numFmtId="3" fontId="3" fillId="7" borderId="0" xfId="0" applyNumberFormat="1" applyFont="1" applyFill="1"/>
    <xf numFmtId="0" fontId="17" fillId="7" borderId="6" xfId="0" applyFont="1" applyFill="1" applyBorder="1"/>
    <xf numFmtId="0" fontId="3" fillId="7" borderId="6" xfId="0" applyFont="1" applyFill="1" applyBorder="1"/>
    <xf numFmtId="3" fontId="3" fillId="7" borderId="6" xfId="0" applyNumberFormat="1" applyFont="1" applyFill="1" applyBorder="1"/>
    <xf numFmtId="3" fontId="3" fillId="3" borderId="6" xfId="0" applyNumberFormat="1" applyFont="1" applyFill="1" applyBorder="1"/>
    <xf numFmtId="3" fontId="3" fillId="3" borderId="0" xfId="0" applyNumberFormat="1" applyFont="1" applyFill="1" applyBorder="1"/>
    <xf numFmtId="3" fontId="17" fillId="3" borderId="0" xfId="0" applyNumberFormat="1" applyFont="1" applyFill="1" applyBorder="1"/>
    <xf numFmtId="0" fontId="3" fillId="3" borderId="0" xfId="0" applyFont="1" applyFill="1" applyBorder="1"/>
    <xf numFmtId="0" fontId="17" fillId="3" borderId="0" xfId="0" applyFont="1" applyFill="1" applyBorder="1"/>
    <xf numFmtId="0" fontId="17" fillId="3" borderId="6" xfId="0" applyFont="1" applyFill="1" applyBorder="1"/>
    <xf numFmtId="0" fontId="3" fillId="3" borderId="6" xfId="0" applyFont="1" applyFill="1" applyBorder="1"/>
    <xf numFmtId="0" fontId="17" fillId="3" borderId="9" xfId="0" applyFont="1" applyFill="1" applyBorder="1"/>
    <xf numFmtId="0" fontId="3" fillId="3" borderId="9" xfId="0" applyFont="1" applyFill="1" applyBorder="1"/>
    <xf numFmtId="3" fontId="3" fillId="3" borderId="9" xfId="0" applyNumberFormat="1" applyFont="1" applyFill="1" applyBorder="1"/>
    <xf numFmtId="3" fontId="17" fillId="3" borderId="9" xfId="0" applyNumberFormat="1" applyFont="1" applyFill="1" applyBorder="1"/>
    <xf numFmtId="0" fontId="17" fillId="3" borderId="10" xfId="0" applyFont="1" applyFill="1" applyBorder="1"/>
    <xf numFmtId="3" fontId="17" fillId="3" borderId="10" xfId="0" applyNumberFormat="1" applyFont="1" applyFill="1" applyBorder="1"/>
    <xf numFmtId="0" fontId="17" fillId="8" borderId="0" xfId="0" applyFont="1" applyFill="1" applyBorder="1"/>
    <xf numFmtId="0" fontId="3" fillId="8" borderId="0" xfId="0" applyFont="1" applyFill="1" applyBorder="1"/>
    <xf numFmtId="3" fontId="3" fillId="8" borderId="0" xfId="0" applyNumberFormat="1" applyFont="1" applyFill="1" applyBorder="1"/>
    <xf numFmtId="3" fontId="17" fillId="8" borderId="0" xfId="0" applyNumberFormat="1" applyFont="1" applyFill="1" applyBorder="1"/>
    <xf numFmtId="0" fontId="17" fillId="8" borderId="6" xfId="0" applyFont="1" applyFill="1" applyBorder="1"/>
    <xf numFmtId="0" fontId="3" fillId="8" borderId="6" xfId="0" applyFont="1" applyFill="1" applyBorder="1"/>
    <xf numFmtId="3" fontId="3" fillId="8" borderId="6" xfId="0" applyNumberFormat="1" applyFont="1" applyFill="1" applyBorder="1"/>
    <xf numFmtId="3" fontId="17" fillId="8" borderId="6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6" Type="http://schemas.openxmlformats.org/officeDocument/2006/relationships/image" Target="../media/image8.jpg"/><Relationship Id="rId5" Type="http://schemas.openxmlformats.org/officeDocument/2006/relationships/image" Target="../media/image7.jpg"/><Relationship Id="rId4" Type="http://schemas.openxmlformats.org/officeDocument/2006/relationships/image" Target="../media/image6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Número</a:t>
            </a:r>
            <a:r>
              <a:rPr lang="es-EC" sz="1400" baseline="0"/>
              <a:t> de cajeros automáticos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0072081763655095E-2"/>
          <c:y val="9.8856927452794632E-2"/>
          <c:w val="0.90814848160720485"/>
          <c:h val="0.578955621808711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2015'!$B$16</c:f>
              <c:strCache>
                <c:ptCount val="1"/>
                <c:pt idx="0">
                  <c:v>Cajeros automáticos en oficina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'Año 2015'!$C$15:$N$15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2015'!$C$16:$N$16</c:f>
              <c:numCache>
                <c:formatCode>General</c:formatCode>
                <c:ptCount val="12"/>
                <c:pt idx="7" formatCode="#,##0">
                  <c:v>2357</c:v>
                </c:pt>
                <c:pt idx="8" formatCode="#,##0">
                  <c:v>2152</c:v>
                </c:pt>
                <c:pt idx="9" formatCode="#,##0">
                  <c:v>2159</c:v>
                </c:pt>
                <c:pt idx="10" formatCode="#,##0">
                  <c:v>2173</c:v>
                </c:pt>
                <c:pt idx="11" formatCode="#,##0">
                  <c:v>2225</c:v>
                </c:pt>
              </c:numCache>
            </c:numRef>
          </c:val>
        </c:ser>
        <c:ser>
          <c:idx val="1"/>
          <c:order val="1"/>
          <c:tx>
            <c:strRef>
              <c:f>'Año 2015'!$B$17</c:f>
              <c:strCache>
                <c:ptCount val="1"/>
                <c:pt idx="0">
                  <c:v>Cajeros automáticos en otro sitio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'Año 2015'!$C$15:$N$15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2015'!$C$17:$N$17</c:f>
              <c:numCache>
                <c:formatCode>General</c:formatCode>
                <c:ptCount val="12"/>
                <c:pt idx="7" formatCode="#,##0">
                  <c:v>1406</c:v>
                </c:pt>
                <c:pt idx="8" formatCode="#,##0">
                  <c:v>1631</c:v>
                </c:pt>
                <c:pt idx="9" formatCode="#,##0">
                  <c:v>1658</c:v>
                </c:pt>
                <c:pt idx="10" formatCode="#,##0">
                  <c:v>1656</c:v>
                </c:pt>
                <c:pt idx="11" formatCode="#,##0">
                  <c:v>1675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800960"/>
        <c:axId val="103725696"/>
      </c:barChart>
      <c:lineChart>
        <c:grouping val="standard"/>
        <c:varyColors val="0"/>
        <c:ser>
          <c:idx val="2"/>
          <c:order val="2"/>
          <c:tx>
            <c:strRef>
              <c:f>'Año 2015'!$B$18</c:f>
              <c:strCache>
                <c:ptCount val="1"/>
                <c:pt idx="0">
                  <c:v>Total de cajeros automáticos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'Año 2015'!$C$15:$N$15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2015'!$C$18:$N$18</c:f>
              <c:numCache>
                <c:formatCode>#,##0</c:formatCode>
                <c:ptCount val="12"/>
                <c:pt idx="0">
                  <c:v>3701</c:v>
                </c:pt>
                <c:pt idx="1">
                  <c:v>3634</c:v>
                </c:pt>
                <c:pt idx="2">
                  <c:v>3651</c:v>
                </c:pt>
                <c:pt idx="3">
                  <c:v>3679</c:v>
                </c:pt>
                <c:pt idx="4">
                  <c:v>3693</c:v>
                </c:pt>
                <c:pt idx="5">
                  <c:v>3701</c:v>
                </c:pt>
                <c:pt idx="6">
                  <c:v>3723</c:v>
                </c:pt>
                <c:pt idx="7">
                  <c:v>3763</c:v>
                </c:pt>
                <c:pt idx="8">
                  <c:v>3783</c:v>
                </c:pt>
                <c:pt idx="9">
                  <c:v>3817</c:v>
                </c:pt>
                <c:pt idx="10">
                  <c:v>3829</c:v>
                </c:pt>
                <c:pt idx="11">
                  <c:v>3900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00960"/>
        <c:axId val="103725696"/>
      </c:lineChart>
      <c:catAx>
        <c:axId val="10180096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3725696"/>
        <c:crosses val="autoZero"/>
        <c:auto val="1"/>
        <c:lblAlgn val="ctr"/>
        <c:lblOffset val="100"/>
        <c:noMultiLvlLbl val="0"/>
      </c:catAx>
      <c:valAx>
        <c:axId val="10372569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180096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2015'!$B$143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2015'!$C$142:$N$142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2015'!$C$143:$N$143</c:f>
              <c:numCache>
                <c:formatCode>#,##0</c:formatCode>
                <c:ptCount val="12"/>
                <c:pt idx="0">
                  <c:v>989</c:v>
                </c:pt>
                <c:pt idx="1">
                  <c:v>997</c:v>
                </c:pt>
                <c:pt idx="2">
                  <c:v>1004</c:v>
                </c:pt>
                <c:pt idx="3">
                  <c:v>1018</c:v>
                </c:pt>
                <c:pt idx="4">
                  <c:v>1022</c:v>
                </c:pt>
                <c:pt idx="5">
                  <c:v>1020</c:v>
                </c:pt>
                <c:pt idx="6">
                  <c:v>1020</c:v>
                </c:pt>
                <c:pt idx="7">
                  <c:v>1032</c:v>
                </c:pt>
                <c:pt idx="8">
                  <c:v>1033</c:v>
                </c:pt>
                <c:pt idx="9">
                  <c:v>1042</c:v>
                </c:pt>
                <c:pt idx="10">
                  <c:v>1046</c:v>
                </c:pt>
                <c:pt idx="11">
                  <c:v>1050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2015'!$B$144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2015'!$C$142:$N$142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2015'!$C$144:$N$144</c:f>
              <c:numCache>
                <c:formatCode>#,##0</c:formatCode>
                <c:ptCount val="12"/>
                <c:pt idx="0">
                  <c:v>908</c:v>
                </c:pt>
                <c:pt idx="1">
                  <c:v>823</c:v>
                </c:pt>
                <c:pt idx="2">
                  <c:v>825</c:v>
                </c:pt>
                <c:pt idx="3">
                  <c:v>829</c:v>
                </c:pt>
                <c:pt idx="4">
                  <c:v>833</c:v>
                </c:pt>
                <c:pt idx="5">
                  <c:v>832</c:v>
                </c:pt>
                <c:pt idx="6">
                  <c:v>840</c:v>
                </c:pt>
                <c:pt idx="7">
                  <c:v>851</c:v>
                </c:pt>
                <c:pt idx="8">
                  <c:v>856</c:v>
                </c:pt>
                <c:pt idx="9">
                  <c:v>862</c:v>
                </c:pt>
                <c:pt idx="10">
                  <c:v>866</c:v>
                </c:pt>
                <c:pt idx="11">
                  <c:v>866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2015'!$B$145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2015'!$C$142:$N$142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2015'!$C$145:$N$145</c:f>
              <c:numCache>
                <c:formatCode>#,##0</c:formatCode>
                <c:ptCount val="12"/>
                <c:pt idx="0">
                  <c:v>411</c:v>
                </c:pt>
                <c:pt idx="1">
                  <c:v>417</c:v>
                </c:pt>
                <c:pt idx="2">
                  <c:v>422</c:v>
                </c:pt>
                <c:pt idx="3">
                  <c:v>433</c:v>
                </c:pt>
                <c:pt idx="4">
                  <c:v>434</c:v>
                </c:pt>
                <c:pt idx="5">
                  <c:v>440</c:v>
                </c:pt>
                <c:pt idx="6">
                  <c:v>446</c:v>
                </c:pt>
                <c:pt idx="7">
                  <c:v>466</c:v>
                </c:pt>
                <c:pt idx="8">
                  <c:v>474</c:v>
                </c:pt>
                <c:pt idx="9">
                  <c:v>480</c:v>
                </c:pt>
                <c:pt idx="10">
                  <c:v>481</c:v>
                </c:pt>
                <c:pt idx="11">
                  <c:v>502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'Año 2015'!$B$146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2015'!$C$142:$N$142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2015'!$C$146:$N$146</c:f>
              <c:numCache>
                <c:formatCode>#,##0</c:formatCode>
                <c:ptCount val="12"/>
                <c:pt idx="0">
                  <c:v>385</c:v>
                </c:pt>
                <c:pt idx="1">
                  <c:v>388</c:v>
                </c:pt>
                <c:pt idx="2">
                  <c:v>387</c:v>
                </c:pt>
                <c:pt idx="3">
                  <c:v>386</c:v>
                </c:pt>
                <c:pt idx="4">
                  <c:v>386</c:v>
                </c:pt>
                <c:pt idx="5">
                  <c:v>389</c:v>
                </c:pt>
                <c:pt idx="6">
                  <c:v>392</c:v>
                </c:pt>
                <c:pt idx="7">
                  <c:v>388</c:v>
                </c:pt>
                <c:pt idx="8">
                  <c:v>387</c:v>
                </c:pt>
                <c:pt idx="9">
                  <c:v>393</c:v>
                </c:pt>
                <c:pt idx="10">
                  <c:v>394</c:v>
                </c:pt>
                <c:pt idx="11">
                  <c:v>394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2015'!$B$147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2015'!$C$142:$N$142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2015'!$C$147:$N$147</c:f>
              <c:numCache>
                <c:formatCode>#,##0</c:formatCode>
                <c:ptCount val="12"/>
                <c:pt idx="0">
                  <c:v>293</c:v>
                </c:pt>
                <c:pt idx="1">
                  <c:v>292</c:v>
                </c:pt>
                <c:pt idx="2">
                  <c:v>294</c:v>
                </c:pt>
                <c:pt idx="3">
                  <c:v>288</c:v>
                </c:pt>
                <c:pt idx="4">
                  <c:v>291</c:v>
                </c:pt>
                <c:pt idx="5">
                  <c:v>292</c:v>
                </c:pt>
                <c:pt idx="6">
                  <c:v>297</c:v>
                </c:pt>
                <c:pt idx="7">
                  <c:v>299</c:v>
                </c:pt>
                <c:pt idx="8">
                  <c:v>304</c:v>
                </c:pt>
                <c:pt idx="9">
                  <c:v>304</c:v>
                </c:pt>
                <c:pt idx="10">
                  <c:v>303</c:v>
                </c:pt>
                <c:pt idx="11">
                  <c:v>302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2015'!$B$148</c:f>
              <c:strCache>
                <c:ptCount val="1"/>
                <c:pt idx="0">
                  <c:v>Banco Produbanco</c:v>
                </c:pt>
              </c:strCache>
            </c:strRef>
          </c:tx>
          <c:cat>
            <c:strRef>
              <c:f>'Año 2015'!$C$142:$N$142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2015'!$C$148:$N$148</c:f>
              <c:numCache>
                <c:formatCode>#,##0</c:formatCode>
                <c:ptCount val="12"/>
                <c:pt idx="0">
                  <c:v>273</c:v>
                </c:pt>
                <c:pt idx="1">
                  <c:v>274</c:v>
                </c:pt>
                <c:pt idx="2">
                  <c:v>275</c:v>
                </c:pt>
                <c:pt idx="3">
                  <c:v>276</c:v>
                </c:pt>
                <c:pt idx="4">
                  <c:v>283</c:v>
                </c:pt>
                <c:pt idx="5">
                  <c:v>285</c:v>
                </c:pt>
                <c:pt idx="6">
                  <c:v>285</c:v>
                </c:pt>
                <c:pt idx="7">
                  <c:v>288</c:v>
                </c:pt>
                <c:pt idx="8">
                  <c:v>288</c:v>
                </c:pt>
                <c:pt idx="9">
                  <c:v>290</c:v>
                </c:pt>
                <c:pt idx="10">
                  <c:v>291</c:v>
                </c:pt>
                <c:pt idx="11">
                  <c:v>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66528"/>
        <c:axId val="30968064"/>
      </c:lineChart>
      <c:catAx>
        <c:axId val="309665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30968064"/>
        <c:crosses val="autoZero"/>
        <c:auto val="1"/>
        <c:lblAlgn val="ctr"/>
        <c:lblOffset val="100"/>
        <c:noMultiLvlLbl val="0"/>
      </c:catAx>
      <c:valAx>
        <c:axId val="30968064"/>
        <c:scaling>
          <c:orientation val="minMax"/>
          <c:min val="2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_);_(@_)" sourceLinked="0"/>
        <c:majorTickMark val="none"/>
        <c:minorTickMark val="none"/>
        <c:tickLblPos val="nextTo"/>
        <c:crossAx val="309665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2044334633147376"/>
          <c:y val="0.19054502108787388"/>
          <c:w val="0.17035022487487653"/>
          <c:h val="0.3850188036155919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por tipo de local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360140666824622"/>
          <c:y val="0.13201695107533601"/>
          <c:w val="0.67208554345772931"/>
          <c:h val="0.62318056269490418"/>
        </c:manualLayout>
      </c:layout>
      <c:lineChart>
        <c:grouping val="standard"/>
        <c:varyColors val="0"/>
        <c:ser>
          <c:idx val="0"/>
          <c:order val="0"/>
          <c:tx>
            <c:strRef>
              <c:f>'Año 2015'!$B$452</c:f>
              <c:strCache>
                <c:ptCount val="1"/>
                <c:pt idx="0">
                  <c:v>Oficina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2015'!$C$452:$N$452</c:f>
              <c:numCache>
                <c:formatCode>#,##0</c:formatCode>
                <c:ptCount val="12"/>
                <c:pt idx="7">
                  <c:v>1939</c:v>
                </c:pt>
                <c:pt idx="8">
                  <c:v>1762</c:v>
                </c:pt>
                <c:pt idx="9">
                  <c:v>1766</c:v>
                </c:pt>
                <c:pt idx="10">
                  <c:v>1777</c:v>
                </c:pt>
                <c:pt idx="11">
                  <c:v>1825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2015'!$B$453</c:f>
              <c:strCache>
                <c:ptCount val="1"/>
                <c:pt idx="0">
                  <c:v>Otros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2015'!$C$453:$N$453</c:f>
              <c:numCache>
                <c:formatCode>#,##0</c:formatCode>
                <c:ptCount val="12"/>
                <c:pt idx="7">
                  <c:v>392</c:v>
                </c:pt>
                <c:pt idx="8">
                  <c:v>476</c:v>
                </c:pt>
                <c:pt idx="9">
                  <c:v>481</c:v>
                </c:pt>
                <c:pt idx="10">
                  <c:v>491</c:v>
                </c:pt>
                <c:pt idx="11">
                  <c:v>475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'Año 2015'!$B$454</c:f>
              <c:strCache>
                <c:ptCount val="1"/>
                <c:pt idx="0">
                  <c:v>Oficina/C.C.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2015'!$C$454:$N$454</c:f>
              <c:numCache>
                <c:formatCode>#,##0</c:formatCode>
                <c:ptCount val="12"/>
                <c:pt idx="7">
                  <c:v>338</c:v>
                </c:pt>
                <c:pt idx="8">
                  <c:v>340</c:v>
                </c:pt>
                <c:pt idx="9">
                  <c:v>347</c:v>
                </c:pt>
                <c:pt idx="10">
                  <c:v>347</c:v>
                </c:pt>
                <c:pt idx="11">
                  <c:v>353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'Año 2015'!$B$455</c:f>
              <c:strCache>
                <c:ptCount val="1"/>
                <c:pt idx="0">
                  <c:v>Centro comercial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2015'!$C$455:$N$455</c:f>
              <c:numCache>
                <c:formatCode>#,##0</c:formatCode>
                <c:ptCount val="12"/>
                <c:pt idx="7">
                  <c:v>149</c:v>
                </c:pt>
                <c:pt idx="8">
                  <c:v>171</c:v>
                </c:pt>
                <c:pt idx="9">
                  <c:v>171</c:v>
                </c:pt>
                <c:pt idx="10">
                  <c:v>168</c:v>
                </c:pt>
                <c:pt idx="11">
                  <c:v>178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2015'!$B$456</c:f>
              <c:strCache>
                <c:ptCount val="1"/>
                <c:pt idx="0">
                  <c:v>Supermercado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2015'!$C$456:$N$456</c:f>
              <c:numCache>
                <c:formatCode>#,##0</c:formatCode>
                <c:ptCount val="12"/>
                <c:pt idx="7">
                  <c:v>122</c:v>
                </c:pt>
                <c:pt idx="8">
                  <c:v>158</c:v>
                </c:pt>
                <c:pt idx="9">
                  <c:v>163</c:v>
                </c:pt>
                <c:pt idx="10">
                  <c:v>167</c:v>
                </c:pt>
                <c:pt idx="11">
                  <c:v>169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2015'!$B$457</c:f>
              <c:strCache>
                <c:ptCount val="1"/>
                <c:pt idx="0">
                  <c:v>No definido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2015'!$C$457:$N$457</c:f>
              <c:numCache>
                <c:formatCode>#,##0</c:formatCode>
                <c:ptCount val="12"/>
                <c:pt idx="7">
                  <c:v>173</c:v>
                </c:pt>
                <c:pt idx="8">
                  <c:v>135</c:v>
                </c:pt>
                <c:pt idx="9">
                  <c:v>137</c:v>
                </c:pt>
                <c:pt idx="10">
                  <c:v>140</c:v>
                </c:pt>
                <c:pt idx="11">
                  <c:v>138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'Año 2015'!$B$458</c:f>
              <c:strCache>
                <c:ptCount val="1"/>
                <c:pt idx="0">
                  <c:v>Oficina/Otro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2015'!$C$458:$N$458</c:f>
              <c:numCache>
                <c:formatCode>#,##0</c:formatCode>
                <c:ptCount val="12"/>
                <c:pt idx="7">
                  <c:v>166</c:v>
                </c:pt>
                <c:pt idx="8">
                  <c:v>136</c:v>
                </c:pt>
                <c:pt idx="9">
                  <c:v>137</c:v>
                </c:pt>
                <c:pt idx="10">
                  <c:v>137</c:v>
                </c:pt>
                <c:pt idx="11">
                  <c:v>137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'Año 2015'!$B$459</c:f>
              <c:strCache>
                <c:ptCount val="1"/>
                <c:pt idx="0">
                  <c:v>Farmacia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2015'!$C$459:$N$459</c:f>
              <c:numCache>
                <c:formatCode>#,##0</c:formatCode>
                <c:ptCount val="12"/>
                <c:pt idx="7">
                  <c:v>85</c:v>
                </c:pt>
                <c:pt idx="8">
                  <c:v>131</c:v>
                </c:pt>
                <c:pt idx="9">
                  <c:v>133</c:v>
                </c:pt>
                <c:pt idx="10">
                  <c:v>131</c:v>
                </c:pt>
                <c:pt idx="11">
                  <c:v>132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'Año 2015'!$B$460</c:f>
              <c:strCache>
                <c:ptCount val="1"/>
                <c:pt idx="0">
                  <c:v>Gasolinera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2015'!$C$460:$N$460</c:f>
              <c:numCache>
                <c:formatCode>#,##0</c:formatCode>
                <c:ptCount val="12"/>
                <c:pt idx="7">
                  <c:v>109</c:v>
                </c:pt>
                <c:pt idx="8">
                  <c:v>123</c:v>
                </c:pt>
                <c:pt idx="9">
                  <c:v>123</c:v>
                </c:pt>
                <c:pt idx="10">
                  <c:v>123</c:v>
                </c:pt>
                <c:pt idx="11">
                  <c:v>128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'Año 2015'!$B$461</c:f>
              <c:strCache>
                <c:ptCount val="1"/>
                <c:pt idx="0">
                  <c:v>Empresa privada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2015'!$C$461:$N$461</c:f>
              <c:numCache>
                <c:formatCode>#,##0</c:formatCode>
                <c:ptCount val="12"/>
                <c:pt idx="7">
                  <c:v>51</c:v>
                </c:pt>
                <c:pt idx="8">
                  <c:v>57</c:v>
                </c:pt>
                <c:pt idx="9">
                  <c:v>57</c:v>
                </c:pt>
                <c:pt idx="10">
                  <c:v>47</c:v>
                </c:pt>
                <c:pt idx="11">
                  <c:v>60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'Año 2015'!$B$462</c:f>
              <c:strCache>
                <c:ptCount val="1"/>
                <c:pt idx="0">
                  <c:v>Entidad pública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2015'!$C$462:$N$462</c:f>
              <c:numCache>
                <c:formatCode>#,##0</c:formatCode>
                <c:ptCount val="12"/>
                <c:pt idx="7">
                  <c:v>30</c:v>
                </c:pt>
                <c:pt idx="8">
                  <c:v>35</c:v>
                </c:pt>
                <c:pt idx="9">
                  <c:v>36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'Año 2015'!$B$463</c:f>
              <c:strCache>
                <c:ptCount val="1"/>
                <c:pt idx="0">
                  <c:v>Educación superior</c:v>
                </c:pt>
              </c:strCache>
            </c:strRef>
          </c:tx>
          <c:cat>
            <c:strRef>
              <c:f>'Año 2015'!$C$451:$N$451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2015'!$C$463:$N$463</c:f>
              <c:numCache>
                <c:formatCode>#,##0</c:formatCode>
                <c:ptCount val="12"/>
                <c:pt idx="7">
                  <c:v>27</c:v>
                </c:pt>
                <c:pt idx="8">
                  <c:v>33</c:v>
                </c:pt>
                <c:pt idx="9">
                  <c:v>34</c:v>
                </c:pt>
                <c:pt idx="10">
                  <c:v>34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49440"/>
        <c:axId val="31192192"/>
      </c:lineChart>
      <c:catAx>
        <c:axId val="311494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31192192"/>
        <c:crosses val="autoZero"/>
        <c:auto val="1"/>
        <c:lblAlgn val="ctr"/>
        <c:lblOffset val="100"/>
        <c:noMultiLvlLbl val="0"/>
      </c:catAx>
      <c:valAx>
        <c:axId val="3119219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3114944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oficina por provincia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2015'!$B$242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'Año 2015'!$C$241:$N$241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2015'!$C$242:$N$242</c:f>
              <c:numCache>
                <c:formatCode>#,##0</c:formatCode>
                <c:ptCount val="12"/>
                <c:pt idx="7">
                  <c:v>767</c:v>
                </c:pt>
                <c:pt idx="8">
                  <c:v>653</c:v>
                </c:pt>
                <c:pt idx="9">
                  <c:v>653</c:v>
                </c:pt>
                <c:pt idx="10">
                  <c:v>660</c:v>
                </c:pt>
                <c:pt idx="11">
                  <c:v>657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2015'!$B$243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'Año 2015'!$C$241:$N$241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2015'!$C$243:$N$243</c:f>
              <c:numCache>
                <c:formatCode>#,##0</c:formatCode>
                <c:ptCount val="12"/>
                <c:pt idx="7">
                  <c:v>567</c:v>
                </c:pt>
                <c:pt idx="8">
                  <c:v>520</c:v>
                </c:pt>
                <c:pt idx="9">
                  <c:v>522</c:v>
                </c:pt>
                <c:pt idx="10">
                  <c:v>520</c:v>
                </c:pt>
                <c:pt idx="11">
                  <c:v>533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2015'!$B$244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2015'!$C$241:$N$241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2015'!$C$244:$N$244</c:f>
              <c:numCache>
                <c:formatCode>#,##0</c:formatCode>
                <c:ptCount val="12"/>
                <c:pt idx="7">
                  <c:v>138</c:v>
                </c:pt>
                <c:pt idx="8">
                  <c:v>131</c:v>
                </c:pt>
                <c:pt idx="9">
                  <c:v>131</c:v>
                </c:pt>
                <c:pt idx="10">
                  <c:v>132</c:v>
                </c:pt>
                <c:pt idx="11">
                  <c:v>138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2015'!$B$245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'Año 2015'!$C$241:$N$241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2015'!$C$245:$N$245</c:f>
              <c:numCache>
                <c:formatCode>#,##0</c:formatCode>
                <c:ptCount val="12"/>
                <c:pt idx="7">
                  <c:v>135</c:v>
                </c:pt>
                <c:pt idx="8">
                  <c:v>125</c:v>
                </c:pt>
                <c:pt idx="9">
                  <c:v>124</c:v>
                </c:pt>
                <c:pt idx="10">
                  <c:v>124</c:v>
                </c:pt>
                <c:pt idx="11">
                  <c:v>125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2015'!$B$246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'Año 2015'!$C$241:$N$241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2015'!$C$246:$N$246</c:f>
              <c:numCache>
                <c:formatCode>#,##0</c:formatCode>
                <c:ptCount val="12"/>
                <c:pt idx="7">
                  <c:v>91</c:v>
                </c:pt>
                <c:pt idx="8">
                  <c:v>85</c:v>
                </c:pt>
                <c:pt idx="9">
                  <c:v>89</c:v>
                </c:pt>
                <c:pt idx="10">
                  <c:v>91</c:v>
                </c:pt>
                <c:pt idx="11">
                  <c:v>108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16768"/>
        <c:axId val="31218304"/>
      </c:lineChart>
      <c:catAx>
        <c:axId val="3121676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31218304"/>
        <c:crosses val="autoZero"/>
        <c:auto val="1"/>
        <c:lblAlgn val="ctr"/>
        <c:lblOffset val="100"/>
        <c:noMultiLvlLbl val="0"/>
      </c:catAx>
      <c:valAx>
        <c:axId val="3121830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3121676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8527219072530816"/>
          <c:y val="0.1863771030883378"/>
          <c:w val="0.10552138048104194"/>
          <c:h val="0.318027587234526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otros sitios por provincia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2015'!$B$294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'Año 2015'!$C$293:$N$293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2015'!$C$294:$N$294</c:f>
              <c:numCache>
                <c:formatCode>#,##0</c:formatCode>
                <c:ptCount val="12"/>
                <c:pt idx="7">
                  <c:v>609</c:v>
                </c:pt>
                <c:pt idx="8">
                  <c:v>665</c:v>
                </c:pt>
                <c:pt idx="9">
                  <c:v>668</c:v>
                </c:pt>
                <c:pt idx="10">
                  <c:v>669</c:v>
                </c:pt>
                <c:pt idx="11">
                  <c:v>684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2015'!$B$295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'Año 2015'!$C$293:$N$293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2015'!$C$295:$N$295</c:f>
              <c:numCache>
                <c:formatCode>#,##0</c:formatCode>
                <c:ptCount val="12"/>
                <c:pt idx="7">
                  <c:v>409</c:v>
                </c:pt>
                <c:pt idx="8">
                  <c:v>524</c:v>
                </c:pt>
                <c:pt idx="9">
                  <c:v>532</c:v>
                </c:pt>
                <c:pt idx="10">
                  <c:v>524</c:v>
                </c:pt>
                <c:pt idx="11">
                  <c:v>529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2015'!$B$296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'Año 2015'!$C$293:$N$293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2015'!$C$296:$N$296</c:f>
              <c:numCache>
                <c:formatCode>#,##0</c:formatCode>
                <c:ptCount val="12"/>
                <c:pt idx="7">
                  <c:v>61</c:v>
                </c:pt>
                <c:pt idx="8">
                  <c:v>71</c:v>
                </c:pt>
                <c:pt idx="9">
                  <c:v>71</c:v>
                </c:pt>
                <c:pt idx="10">
                  <c:v>73</c:v>
                </c:pt>
                <c:pt idx="11">
                  <c:v>74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2015'!$B$297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2015'!$C$293:$N$293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2015'!$C$297:$N$297</c:f>
              <c:numCache>
                <c:formatCode>#,##0</c:formatCode>
                <c:ptCount val="12"/>
                <c:pt idx="7">
                  <c:v>46</c:v>
                </c:pt>
                <c:pt idx="8">
                  <c:v>54</c:v>
                </c:pt>
                <c:pt idx="9">
                  <c:v>55</c:v>
                </c:pt>
                <c:pt idx="10">
                  <c:v>56</c:v>
                </c:pt>
                <c:pt idx="11">
                  <c:v>57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2015'!$B$298</c:f>
              <c:strCache>
                <c:ptCount val="1"/>
                <c:pt idx="0">
                  <c:v>Tungurahua</c:v>
                </c:pt>
              </c:strCache>
            </c:strRef>
          </c:tx>
          <c:cat>
            <c:strRef>
              <c:f>'Año 2015'!$C$293:$N$293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2015'!$C$298:$N$298</c:f>
              <c:numCache>
                <c:formatCode>#,##0</c:formatCode>
                <c:ptCount val="12"/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1">
                  <c:v>36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2015'!$B$299</c:f>
              <c:strCache>
                <c:ptCount val="1"/>
                <c:pt idx="0">
                  <c:v>Loja</c:v>
                </c:pt>
              </c:strCache>
            </c:strRef>
          </c:tx>
          <c:cat>
            <c:strRef>
              <c:f>'Año 2015'!$C$293:$N$293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2015'!$C$299:$N$299</c:f>
              <c:numCache>
                <c:formatCode>#,##0</c:formatCode>
                <c:ptCount val="12"/>
                <c:pt idx="7">
                  <c:v>31</c:v>
                </c:pt>
                <c:pt idx="8">
                  <c:v>36</c:v>
                </c:pt>
                <c:pt idx="9">
                  <c:v>38</c:v>
                </c:pt>
                <c:pt idx="10">
                  <c:v>38</c:v>
                </c:pt>
                <c:pt idx="11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47744"/>
        <c:axId val="31331456"/>
      </c:lineChart>
      <c:catAx>
        <c:axId val="3124774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31331456"/>
        <c:crosses val="autoZero"/>
        <c:auto val="1"/>
        <c:lblAlgn val="ctr"/>
        <c:lblOffset val="100"/>
        <c:noMultiLvlLbl val="0"/>
      </c:catAx>
      <c:valAx>
        <c:axId val="313314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3124774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por provincia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2015'!$B$346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'Año 2015'!$C$345:$N$345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2015'!$C$346:$N$346</c:f>
              <c:numCache>
                <c:formatCode>#,##0</c:formatCode>
                <c:ptCount val="12"/>
                <c:pt idx="0">
                  <c:v>1138</c:v>
                </c:pt>
                <c:pt idx="1">
                  <c:v>1146</c:v>
                </c:pt>
                <c:pt idx="2">
                  <c:v>1144</c:v>
                </c:pt>
                <c:pt idx="3">
                  <c:v>1155</c:v>
                </c:pt>
                <c:pt idx="4">
                  <c:v>1162</c:v>
                </c:pt>
                <c:pt idx="5">
                  <c:v>1160</c:v>
                </c:pt>
                <c:pt idx="6">
                  <c:v>1167</c:v>
                </c:pt>
                <c:pt idx="7">
                  <c:v>1176</c:v>
                </c:pt>
                <c:pt idx="8">
                  <c:v>1177</c:v>
                </c:pt>
                <c:pt idx="9">
                  <c:v>1185</c:v>
                </c:pt>
                <c:pt idx="10">
                  <c:v>1184</c:v>
                </c:pt>
                <c:pt idx="11">
                  <c:v>1186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2015'!$B$347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'Año 2015'!$C$345:$N$345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2015'!$C$347:$N$347</c:f>
              <c:numCache>
                <c:formatCode>#,##0</c:formatCode>
                <c:ptCount val="12"/>
                <c:pt idx="0">
                  <c:v>1126</c:v>
                </c:pt>
                <c:pt idx="1">
                  <c:v>1128</c:v>
                </c:pt>
                <c:pt idx="2">
                  <c:v>1138</c:v>
                </c:pt>
                <c:pt idx="3">
                  <c:v>1141</c:v>
                </c:pt>
                <c:pt idx="4">
                  <c:v>1145</c:v>
                </c:pt>
                <c:pt idx="5">
                  <c:v>1150</c:v>
                </c:pt>
                <c:pt idx="6">
                  <c:v>1158</c:v>
                </c:pt>
                <c:pt idx="7">
                  <c:v>1176</c:v>
                </c:pt>
                <c:pt idx="8">
                  <c:v>1185</c:v>
                </c:pt>
                <c:pt idx="9">
                  <c:v>1190</c:v>
                </c:pt>
                <c:pt idx="10">
                  <c:v>1189</c:v>
                </c:pt>
                <c:pt idx="11">
                  <c:v>1217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2015'!$B$348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'Año 2015'!$C$345:$N$345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2015'!$C$348:$N$348</c:f>
              <c:numCache>
                <c:formatCode>#,##0</c:formatCode>
                <c:ptCount val="12"/>
                <c:pt idx="0">
                  <c:v>188</c:v>
                </c:pt>
                <c:pt idx="1">
                  <c:v>190</c:v>
                </c:pt>
                <c:pt idx="2">
                  <c:v>188</c:v>
                </c:pt>
                <c:pt idx="3">
                  <c:v>189</c:v>
                </c:pt>
                <c:pt idx="4">
                  <c:v>190</c:v>
                </c:pt>
                <c:pt idx="5">
                  <c:v>193</c:v>
                </c:pt>
                <c:pt idx="6">
                  <c:v>195</c:v>
                </c:pt>
                <c:pt idx="7">
                  <c:v>196</c:v>
                </c:pt>
                <c:pt idx="8">
                  <c:v>196</c:v>
                </c:pt>
                <c:pt idx="9">
                  <c:v>195</c:v>
                </c:pt>
                <c:pt idx="10">
                  <c:v>197</c:v>
                </c:pt>
                <c:pt idx="11">
                  <c:v>199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2015'!$B$349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2015'!$C$345:$N$345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2015'!$C$349:$N$349</c:f>
              <c:numCache>
                <c:formatCode>#,##0</c:formatCode>
                <c:ptCount val="12"/>
                <c:pt idx="0">
                  <c:v>191</c:v>
                </c:pt>
                <c:pt idx="1">
                  <c:v>174</c:v>
                </c:pt>
                <c:pt idx="2">
                  <c:v>175</c:v>
                </c:pt>
                <c:pt idx="3">
                  <c:v>180</c:v>
                </c:pt>
                <c:pt idx="4">
                  <c:v>183</c:v>
                </c:pt>
                <c:pt idx="5">
                  <c:v>183</c:v>
                </c:pt>
                <c:pt idx="6">
                  <c:v>181</c:v>
                </c:pt>
                <c:pt idx="7">
                  <c:v>184</c:v>
                </c:pt>
                <c:pt idx="8">
                  <c:v>185</c:v>
                </c:pt>
                <c:pt idx="9">
                  <c:v>186</c:v>
                </c:pt>
                <c:pt idx="10">
                  <c:v>188</c:v>
                </c:pt>
                <c:pt idx="11">
                  <c:v>195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'Año 2015'!$B$350</c:f>
              <c:strCache>
                <c:ptCount val="1"/>
                <c:pt idx="0">
                  <c:v>Tungurahua</c:v>
                </c:pt>
              </c:strCache>
            </c:strRef>
          </c:tx>
          <c:cat>
            <c:strRef>
              <c:f>'Año 2015'!$C$345:$N$345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2015'!$C$350:$N$350</c:f>
              <c:numCache>
                <c:formatCode>#,##0</c:formatCode>
                <c:ptCount val="12"/>
                <c:pt idx="0">
                  <c:v>121</c:v>
                </c:pt>
                <c:pt idx="1">
                  <c:v>119</c:v>
                </c:pt>
                <c:pt idx="2">
                  <c:v>119</c:v>
                </c:pt>
                <c:pt idx="3">
                  <c:v>120</c:v>
                </c:pt>
                <c:pt idx="4">
                  <c:v>120</c:v>
                </c:pt>
                <c:pt idx="5">
                  <c:v>116</c:v>
                </c:pt>
                <c:pt idx="6">
                  <c:v>117</c:v>
                </c:pt>
                <c:pt idx="7">
                  <c:v>120</c:v>
                </c:pt>
                <c:pt idx="8">
                  <c:v>120</c:v>
                </c:pt>
                <c:pt idx="9">
                  <c:v>124</c:v>
                </c:pt>
                <c:pt idx="10">
                  <c:v>125</c:v>
                </c:pt>
                <c:pt idx="11">
                  <c:v>124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'Año 2015'!$B$351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'Año 2015'!$C$345:$N$345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2015'!$C$351:$N$351</c:f>
              <c:numCache>
                <c:formatCode>#,##0</c:formatCode>
                <c:ptCount val="12"/>
                <c:pt idx="0">
                  <c:v>110</c:v>
                </c:pt>
                <c:pt idx="1">
                  <c:v>109</c:v>
                </c:pt>
                <c:pt idx="2">
                  <c:v>110</c:v>
                </c:pt>
                <c:pt idx="3">
                  <c:v>110</c:v>
                </c:pt>
                <c:pt idx="4">
                  <c:v>110</c:v>
                </c:pt>
                <c:pt idx="5">
                  <c:v>110</c:v>
                </c:pt>
                <c:pt idx="6">
                  <c:v>111</c:v>
                </c:pt>
                <c:pt idx="7">
                  <c:v>110</c:v>
                </c:pt>
                <c:pt idx="8">
                  <c:v>110</c:v>
                </c:pt>
                <c:pt idx="9">
                  <c:v>114</c:v>
                </c:pt>
                <c:pt idx="10">
                  <c:v>116</c:v>
                </c:pt>
                <c:pt idx="11">
                  <c:v>133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85088"/>
        <c:axId val="31386624"/>
      </c:lineChart>
      <c:catAx>
        <c:axId val="3138508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31386624"/>
        <c:crosses val="autoZero"/>
        <c:auto val="1"/>
        <c:lblAlgn val="ctr"/>
        <c:lblOffset val="100"/>
        <c:noMultiLvlLbl val="0"/>
      </c:catAx>
      <c:valAx>
        <c:axId val="31386624"/>
        <c:scaling>
          <c:orientation val="minMax"/>
          <c:min val="5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crossAx val="3138508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7123226599571679"/>
          <c:y val="0.19236444444444442"/>
          <c:w val="0.12109571000957493"/>
          <c:h val="0.382755000000000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% ATM</a:t>
            </a:r>
            <a:r>
              <a:rPr lang="es-EC" sz="1400" baseline="0"/>
              <a:t> </a:t>
            </a:r>
            <a:r>
              <a:rPr lang="es-EC" sz="1400"/>
              <a:t>por</a:t>
            </a:r>
            <a:r>
              <a:rPr lang="es-EC" sz="1400" baseline="0"/>
              <a:t> tipo de local</a:t>
            </a:r>
            <a:endParaRPr lang="es-EC" sz="14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8.8022856517935261E-2"/>
                  <c:y val="-8.642825896762905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8.0276584763692663E-2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6083597171374501E-2"/>
                  <c:y val="1.60219781079535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6.9252732195082198E-2"/>
                  <c:y val="-1.3150931280970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5117874486534449E-2"/>
                  <c:y val="-7.8418836973159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dLbl>
              <c:idx val="26"/>
              <c:delete val="1"/>
            </c:dLbl>
            <c:dLbl>
              <c:idx val="27"/>
              <c:delete val="1"/>
            </c:dLbl>
            <c:dLbl>
              <c:idx val="28"/>
              <c:delete val="1"/>
            </c:dLbl>
            <c:dLbl>
              <c:idx val="29"/>
              <c:delete val="1"/>
            </c:dLbl>
            <c:dLbl>
              <c:idx val="30"/>
              <c:delete val="1"/>
            </c:dLbl>
            <c:dLbl>
              <c:idx val="31"/>
              <c:delete val="1"/>
            </c:dLbl>
            <c:dLbl>
              <c:idx val="32"/>
              <c:delete val="1"/>
            </c:dLbl>
            <c:dLbl>
              <c:idx val="3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2015'!$B$452:$B$485</c:f>
              <c:strCache>
                <c:ptCount val="34"/>
                <c:pt idx="0">
                  <c:v>Oficina</c:v>
                </c:pt>
                <c:pt idx="1">
                  <c:v>Otros</c:v>
                </c:pt>
                <c:pt idx="2">
                  <c:v>Oficina/C.C.</c:v>
                </c:pt>
                <c:pt idx="3">
                  <c:v>Centro comercial</c:v>
                </c:pt>
                <c:pt idx="4">
                  <c:v>Supermercado</c:v>
                </c:pt>
                <c:pt idx="5">
                  <c:v>No definido</c:v>
                </c:pt>
                <c:pt idx="6">
                  <c:v>Oficina/Otro</c:v>
                </c:pt>
                <c:pt idx="7">
                  <c:v>Farmacia</c:v>
                </c:pt>
                <c:pt idx="8">
                  <c:v>Gasolinera</c:v>
                </c:pt>
                <c:pt idx="9">
                  <c:v>Empresa privada</c:v>
                </c:pt>
                <c:pt idx="10">
                  <c:v>Entidad pública</c:v>
                </c:pt>
                <c:pt idx="11">
                  <c:v>Educación superior</c:v>
                </c:pt>
                <c:pt idx="12">
                  <c:v>Hospital/Clínica</c:v>
                </c:pt>
                <c:pt idx="13">
                  <c:v>Cooperativa</c:v>
                </c:pt>
                <c:pt idx="14">
                  <c:v>Terminal terrestre</c:v>
                </c:pt>
                <c:pt idx="15">
                  <c:v>Reparto militar</c:v>
                </c:pt>
                <c:pt idx="16">
                  <c:v>Estaciones de transporte público</c:v>
                </c:pt>
                <c:pt idx="17">
                  <c:v>Edificio</c:v>
                </c:pt>
                <c:pt idx="18">
                  <c:v>Oficina/Supermercado</c:v>
                </c:pt>
                <c:pt idx="19">
                  <c:v>Aeropuerto</c:v>
                </c:pt>
                <c:pt idx="20">
                  <c:v>Hotel</c:v>
                </c:pt>
                <c:pt idx="21">
                  <c:v>Mercado</c:v>
                </c:pt>
                <c:pt idx="22">
                  <c:v>Malecón</c:v>
                </c:pt>
                <c:pt idx="23">
                  <c:v>Zona Rosa</c:v>
                </c:pt>
                <c:pt idx="24">
                  <c:v>Local de comida</c:v>
                </c:pt>
                <c:pt idx="25">
                  <c:v>Oficina/Supermercado/C.C.</c:v>
                </c:pt>
                <c:pt idx="26">
                  <c:v>Farmacia/C.C.</c:v>
                </c:pt>
                <c:pt idx="27">
                  <c:v>Parque</c:v>
                </c:pt>
                <c:pt idx="28">
                  <c:v>Ferretería</c:v>
                </c:pt>
                <c:pt idx="29">
                  <c:v>Otro banco</c:v>
                </c:pt>
                <c:pt idx="30">
                  <c:v>Oficina/C.C./Malecón</c:v>
                </c:pt>
                <c:pt idx="31">
                  <c:v>Educación básica</c:v>
                </c:pt>
                <c:pt idx="32">
                  <c:v>Oficina/Hospital</c:v>
                </c:pt>
                <c:pt idx="33">
                  <c:v>(en blanco)</c:v>
                </c:pt>
              </c:strCache>
            </c:strRef>
          </c:cat>
          <c:val>
            <c:numRef>
              <c:f>'Año 2015'!$O$452:$O$485</c:f>
              <c:numCache>
                <c:formatCode>#,##0</c:formatCode>
                <c:ptCount val="34"/>
                <c:pt idx="0">
                  <c:v>1811</c:v>
                </c:pt>
                <c:pt idx="1">
                  <c:v>460</c:v>
                </c:pt>
                <c:pt idx="2">
                  <c:v>343</c:v>
                </c:pt>
                <c:pt idx="3">
                  <c:v>164.75</c:v>
                </c:pt>
                <c:pt idx="4">
                  <c:v>152.5</c:v>
                </c:pt>
                <c:pt idx="5">
                  <c:v>146.25</c:v>
                </c:pt>
                <c:pt idx="6">
                  <c:v>144</c:v>
                </c:pt>
                <c:pt idx="7">
                  <c:v>120</c:v>
                </c:pt>
                <c:pt idx="8">
                  <c:v>119.5</c:v>
                </c:pt>
                <c:pt idx="9">
                  <c:v>53</c:v>
                </c:pt>
                <c:pt idx="10">
                  <c:v>34</c:v>
                </c:pt>
                <c:pt idx="11">
                  <c:v>32</c:v>
                </c:pt>
                <c:pt idx="12">
                  <c:v>25.25</c:v>
                </c:pt>
                <c:pt idx="13">
                  <c:v>18.5</c:v>
                </c:pt>
                <c:pt idx="14">
                  <c:v>17.5</c:v>
                </c:pt>
                <c:pt idx="15">
                  <c:v>17</c:v>
                </c:pt>
                <c:pt idx="16">
                  <c:v>15</c:v>
                </c:pt>
                <c:pt idx="17">
                  <c:v>13.75</c:v>
                </c:pt>
                <c:pt idx="18">
                  <c:v>11.25</c:v>
                </c:pt>
                <c:pt idx="19">
                  <c:v>12.25</c:v>
                </c:pt>
                <c:pt idx="20">
                  <c:v>10.75</c:v>
                </c:pt>
                <c:pt idx="21">
                  <c:v>10.75</c:v>
                </c:pt>
                <c:pt idx="22">
                  <c:v>9.5</c:v>
                </c:pt>
                <c:pt idx="23">
                  <c:v>9.25</c:v>
                </c:pt>
                <c:pt idx="24">
                  <c:v>10</c:v>
                </c:pt>
                <c:pt idx="25">
                  <c:v>9</c:v>
                </c:pt>
                <c:pt idx="26">
                  <c:v>5.75</c:v>
                </c:pt>
                <c:pt idx="27">
                  <c:v>5.5</c:v>
                </c:pt>
                <c:pt idx="28">
                  <c:v>4.25</c:v>
                </c:pt>
                <c:pt idx="29">
                  <c:v>4.666666666666667</c:v>
                </c:pt>
                <c:pt idx="30">
                  <c:v>4</c:v>
                </c:pt>
                <c:pt idx="31">
                  <c:v>1.75</c:v>
                </c:pt>
                <c:pt idx="32">
                  <c:v>3.5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%</a:t>
            </a:r>
            <a:r>
              <a:rPr lang="en-US" sz="1400" baseline="0"/>
              <a:t> ATM por entidad</a:t>
            </a:r>
            <a:endParaRPr lang="en-US" sz="14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2015'!$O$142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6.0807004830917874E-2"/>
                  <c:y val="4.57673718764549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8886594202898553E-2"/>
                  <c:y val="-0.121163112670915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1164251207729471E-2"/>
                  <c:y val="-1.4651114826173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2357125603864734E-2"/>
                  <c:y val="-1.66641235070115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4.3142391304347827E-2"/>
                  <c:y val="-2.26455791221683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2015'!$B$143:$B$159</c:f>
              <c:strCache>
                <c:ptCount val="17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Bolivariano</c:v>
                </c:pt>
                <c:pt idx="5">
                  <c:v>Banco Produbanco</c:v>
                </c:pt>
                <c:pt idx="6">
                  <c:v>Banco del Austro</c:v>
                </c:pt>
                <c:pt idx="7">
                  <c:v>Banco Solidario</c:v>
                </c:pt>
                <c:pt idx="8">
                  <c:v>Banco de Loja</c:v>
                </c:pt>
                <c:pt idx="9">
                  <c:v>Banco de Machala</c:v>
                </c:pt>
                <c:pt idx="10">
                  <c:v>Banco Procredit</c:v>
                </c:pt>
                <c:pt idx="11">
                  <c:v>Banco General Rumiñahui</c:v>
                </c:pt>
                <c:pt idx="12">
                  <c:v>Banco Comercial de Manabí</c:v>
                </c:pt>
                <c:pt idx="13">
                  <c:v>Banco Codesarrollo</c:v>
                </c:pt>
                <c:pt idx="14">
                  <c:v>Banco Delbank</c:v>
                </c:pt>
                <c:pt idx="15">
                  <c:v>Banco Capital</c:v>
                </c:pt>
                <c:pt idx="16">
                  <c:v>Banco Amazonas</c:v>
                </c:pt>
              </c:strCache>
            </c:strRef>
          </c:cat>
          <c:val>
            <c:numRef>
              <c:f>'Año 2015'!$O$143:$O$159</c:f>
              <c:numCache>
                <c:formatCode>#,##0_);\(#,##0\)</c:formatCode>
                <c:ptCount val="17"/>
                <c:pt idx="0">
                  <c:v>1022</c:v>
                </c:pt>
                <c:pt idx="1">
                  <c:v>849</c:v>
                </c:pt>
                <c:pt idx="2">
                  <c:v>450</c:v>
                </c:pt>
                <c:pt idx="3">
                  <c:v>389</c:v>
                </c:pt>
                <c:pt idx="4">
                  <c:v>296</c:v>
                </c:pt>
                <c:pt idx="5">
                  <c:v>282</c:v>
                </c:pt>
                <c:pt idx="6">
                  <c:v>193</c:v>
                </c:pt>
                <c:pt idx="7">
                  <c:v>59</c:v>
                </c:pt>
                <c:pt idx="8">
                  <c:v>49</c:v>
                </c:pt>
                <c:pt idx="9">
                  <c:v>49</c:v>
                </c:pt>
                <c:pt idx="10">
                  <c:v>40</c:v>
                </c:pt>
                <c:pt idx="11">
                  <c:v>36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</a:t>
            </a:r>
            <a:r>
              <a:rPr lang="en-US" baseline="0"/>
              <a:t> ATM por ubicación</a:t>
            </a:r>
            <a:endParaRPr lang="en-US"/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2015'!$O$15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9.4499456521739134E-2"/>
                  <c:y val="-0.154747222222222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1348574879227054"/>
                  <c:y val="-6.910555555555555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2015'!$B$16:$B$17</c:f>
              <c:strCache>
                <c:ptCount val="2"/>
                <c:pt idx="0">
                  <c:v>Cajeros automáticos en oficina</c:v>
                </c:pt>
                <c:pt idx="1">
                  <c:v>Cajeros automáticos en otro sitio</c:v>
                </c:pt>
              </c:strCache>
            </c:strRef>
          </c:cat>
          <c:val>
            <c:numRef>
              <c:f>'Año 2015'!$O$16:$O$17</c:f>
              <c:numCache>
                <c:formatCode>#,##0</c:formatCode>
                <c:ptCount val="2"/>
                <c:pt idx="0">
                  <c:v>2213</c:v>
                </c:pt>
                <c:pt idx="1">
                  <c:v>1605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340813885713612"/>
          <c:y val="0.11997361756044429"/>
          <c:w val="0.68468995292800194"/>
          <c:h val="0.43518199700441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2015'!$C$188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'Año 2015'!$B$189:$B$205</c:f>
              <c:strCache>
                <c:ptCount val="17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Bolivariano</c:v>
                </c:pt>
                <c:pt idx="5">
                  <c:v>Banco Produbanco</c:v>
                </c:pt>
                <c:pt idx="6">
                  <c:v>Banco del Austro</c:v>
                </c:pt>
                <c:pt idx="7">
                  <c:v>Banco Solidario</c:v>
                </c:pt>
                <c:pt idx="8">
                  <c:v>Banco de Loja</c:v>
                </c:pt>
                <c:pt idx="9">
                  <c:v>Banco de Machala</c:v>
                </c:pt>
                <c:pt idx="10">
                  <c:v>Banco Procredit</c:v>
                </c:pt>
                <c:pt idx="11">
                  <c:v>Banco General Rumiñahui</c:v>
                </c:pt>
                <c:pt idx="12">
                  <c:v>Banco Comercial de Manabí</c:v>
                </c:pt>
                <c:pt idx="13">
                  <c:v>Banco Delbank</c:v>
                </c:pt>
                <c:pt idx="14">
                  <c:v>Banco Codesarrollo</c:v>
                </c:pt>
                <c:pt idx="15">
                  <c:v>Banco Capital</c:v>
                </c:pt>
                <c:pt idx="16">
                  <c:v>Banco Amazonas</c:v>
                </c:pt>
              </c:strCache>
            </c:strRef>
          </c:cat>
          <c:val>
            <c:numRef>
              <c:f>'Año 2015'!$C$189:$C$205</c:f>
              <c:numCache>
                <c:formatCode>_(* #,##0_);_(* \(#,##0\);_(* "-"??_);_(@_)</c:formatCode>
                <c:ptCount val="17"/>
                <c:pt idx="0">
                  <c:v>775.8</c:v>
                </c:pt>
                <c:pt idx="1">
                  <c:v>366.8</c:v>
                </c:pt>
                <c:pt idx="2">
                  <c:v>193.8</c:v>
                </c:pt>
                <c:pt idx="3">
                  <c:v>180.2</c:v>
                </c:pt>
                <c:pt idx="4">
                  <c:v>60.2</c:v>
                </c:pt>
                <c:pt idx="5">
                  <c:v>243.6</c:v>
                </c:pt>
                <c:pt idx="6">
                  <c:v>180.4</c:v>
                </c:pt>
                <c:pt idx="7">
                  <c:v>53</c:v>
                </c:pt>
                <c:pt idx="8">
                  <c:v>30.8</c:v>
                </c:pt>
                <c:pt idx="9">
                  <c:v>53</c:v>
                </c:pt>
                <c:pt idx="10">
                  <c:v>42.2</c:v>
                </c:pt>
                <c:pt idx="11">
                  <c:v>17</c:v>
                </c:pt>
                <c:pt idx="12">
                  <c:v>6</c:v>
                </c:pt>
                <c:pt idx="13">
                  <c:v>5</c:v>
                </c:pt>
                <c:pt idx="14">
                  <c:v>5.4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"/>
          <c:order val="1"/>
          <c:tx>
            <c:strRef>
              <c:f>'Año 2015'!$D$188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'Año 2015'!$B$189:$B$205</c:f>
              <c:strCache>
                <c:ptCount val="17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Bolivariano</c:v>
                </c:pt>
                <c:pt idx="5">
                  <c:v>Banco Produbanco</c:v>
                </c:pt>
                <c:pt idx="6">
                  <c:v>Banco del Austro</c:v>
                </c:pt>
                <c:pt idx="7">
                  <c:v>Banco Solidario</c:v>
                </c:pt>
                <c:pt idx="8">
                  <c:v>Banco de Loja</c:v>
                </c:pt>
                <c:pt idx="9">
                  <c:v>Banco de Machala</c:v>
                </c:pt>
                <c:pt idx="10">
                  <c:v>Banco Procredit</c:v>
                </c:pt>
                <c:pt idx="11">
                  <c:v>Banco General Rumiñahui</c:v>
                </c:pt>
                <c:pt idx="12">
                  <c:v>Banco Comercial de Manabí</c:v>
                </c:pt>
                <c:pt idx="13">
                  <c:v>Banco Delbank</c:v>
                </c:pt>
                <c:pt idx="14">
                  <c:v>Banco Codesarrollo</c:v>
                </c:pt>
                <c:pt idx="15">
                  <c:v>Banco Capital</c:v>
                </c:pt>
                <c:pt idx="16">
                  <c:v>Banco Amazonas</c:v>
                </c:pt>
              </c:strCache>
            </c:strRef>
          </c:cat>
          <c:val>
            <c:numRef>
              <c:f>'Año 2015'!$D$189:$D$205</c:f>
              <c:numCache>
                <c:formatCode>_(* #,##0_);_(* \(#,##0\);_(* "-"??_);_(@_)</c:formatCode>
                <c:ptCount val="17"/>
                <c:pt idx="0">
                  <c:v>264.8</c:v>
                </c:pt>
                <c:pt idx="1">
                  <c:v>493.4</c:v>
                </c:pt>
                <c:pt idx="2">
                  <c:v>286.8</c:v>
                </c:pt>
                <c:pt idx="3">
                  <c:v>211</c:v>
                </c:pt>
                <c:pt idx="4">
                  <c:v>242.2</c:v>
                </c:pt>
                <c:pt idx="5">
                  <c:v>44.6</c:v>
                </c:pt>
                <c:pt idx="6">
                  <c:v>14</c:v>
                </c:pt>
                <c:pt idx="7">
                  <c:v>4</c:v>
                </c:pt>
                <c:pt idx="8">
                  <c:v>20.8</c:v>
                </c:pt>
                <c:pt idx="9">
                  <c:v>3.6</c:v>
                </c:pt>
                <c:pt idx="10">
                  <c:v>0</c:v>
                </c:pt>
                <c:pt idx="11">
                  <c:v>20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771776"/>
        <c:axId val="67777664"/>
      </c:barChart>
      <c:catAx>
        <c:axId val="677717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67777664"/>
        <c:crosses val="autoZero"/>
        <c:auto val="1"/>
        <c:lblAlgn val="ctr"/>
        <c:lblOffset val="100"/>
        <c:noMultiLvlLbl val="0"/>
      </c:catAx>
      <c:valAx>
        <c:axId val="67777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6777177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035778351469856"/>
          <c:y val="0.26048226900060584"/>
          <c:w val="0.17750056645099568"/>
          <c:h val="0.127232389569241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%</a:t>
            </a:r>
            <a:r>
              <a:rPr lang="en-US" sz="1400" baseline="0"/>
              <a:t> ATM por provincia</a:t>
            </a:r>
            <a:endParaRPr lang="en-US" sz="14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2015'!$O$345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1.2629468599033817E-2"/>
                  <c:y val="-4.22941666666666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169504830917874E-2"/>
                  <c:y val="-2.92966666666666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7741183574879225E-2"/>
                  <c:y val="5.59258333333333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4875181159420288E-2"/>
                  <c:y val="4.6955555555555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8233514492753625E-2"/>
                  <c:y val="4.86766666666666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4980374396135261E-2"/>
                  <c:y val="5.31980555555555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4656092995169082"/>
                  <c:y val="6.05124999999999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3629830917874396E-2"/>
                  <c:y val="2.97847222222222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8.9963768115942033E-2"/>
                  <c:y val="-2.11405555555555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2.1045893719806762E-2"/>
                  <c:y val="-6.65425000000000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2015'!$B$346:$B$369</c:f>
              <c:strCache>
                <c:ptCount val="24"/>
                <c:pt idx="0">
                  <c:v>Pichincha</c:v>
                </c:pt>
                <c:pt idx="1">
                  <c:v>Guayas</c:v>
                </c:pt>
                <c:pt idx="2">
                  <c:v>Manabí</c:v>
                </c:pt>
                <c:pt idx="3">
                  <c:v>Azuay</c:v>
                </c:pt>
                <c:pt idx="4">
                  <c:v>Tungurahua</c:v>
                </c:pt>
                <c:pt idx="5">
                  <c:v>El Oro</c:v>
                </c:pt>
                <c:pt idx="6">
                  <c:v>Los Ríos</c:v>
                </c:pt>
                <c:pt idx="7">
                  <c:v>Santo Domingo de los Tsachilas</c:v>
                </c:pt>
                <c:pt idx="8">
                  <c:v>Imbabura</c:v>
                </c:pt>
                <c:pt idx="9">
                  <c:v>Esmeraldas</c:v>
                </c:pt>
                <c:pt idx="10">
                  <c:v>Loja</c:v>
                </c:pt>
                <c:pt idx="11">
                  <c:v>Chimborazo</c:v>
                </c:pt>
                <c:pt idx="12">
                  <c:v>Santa Elena</c:v>
                </c:pt>
                <c:pt idx="13">
                  <c:v>Cotopaxi</c:v>
                </c:pt>
                <c:pt idx="14">
                  <c:v>Sucumbios</c:v>
                </c:pt>
                <c:pt idx="15">
                  <c:v>Cañar</c:v>
                </c:pt>
                <c:pt idx="16">
                  <c:v>Orellana</c:v>
                </c:pt>
                <c:pt idx="17">
                  <c:v>Carchi</c:v>
                </c:pt>
                <c:pt idx="18">
                  <c:v>Napo</c:v>
                </c:pt>
                <c:pt idx="19">
                  <c:v>Pastaza</c:v>
                </c:pt>
                <c:pt idx="20">
                  <c:v>Bolívar</c:v>
                </c:pt>
                <c:pt idx="21">
                  <c:v>Zamora</c:v>
                </c:pt>
                <c:pt idx="22">
                  <c:v>Galapagos</c:v>
                </c:pt>
                <c:pt idx="23">
                  <c:v>Morona</c:v>
                </c:pt>
              </c:strCache>
            </c:strRef>
          </c:cat>
          <c:val>
            <c:numRef>
              <c:f>'Año 2015'!$O$346:$O$369</c:f>
              <c:numCache>
                <c:formatCode>#,##0</c:formatCode>
                <c:ptCount val="24"/>
                <c:pt idx="0">
                  <c:v>1165</c:v>
                </c:pt>
                <c:pt idx="1">
                  <c:v>1161.9166666666667</c:v>
                </c:pt>
                <c:pt idx="2">
                  <c:v>193</c:v>
                </c:pt>
                <c:pt idx="3">
                  <c:v>183.75</c:v>
                </c:pt>
                <c:pt idx="4">
                  <c:v>120.41666666666667</c:v>
                </c:pt>
                <c:pt idx="5">
                  <c:v>112.75</c:v>
                </c:pt>
                <c:pt idx="6">
                  <c:v>110.58333333333333</c:v>
                </c:pt>
                <c:pt idx="7">
                  <c:v>91.083333333333329</c:v>
                </c:pt>
                <c:pt idx="8">
                  <c:v>89.416666666666671</c:v>
                </c:pt>
                <c:pt idx="9">
                  <c:v>78.333333333333329</c:v>
                </c:pt>
                <c:pt idx="10">
                  <c:v>76.916666666666671</c:v>
                </c:pt>
                <c:pt idx="11">
                  <c:v>68.75</c:v>
                </c:pt>
                <c:pt idx="12">
                  <c:v>57.583333333333336</c:v>
                </c:pt>
                <c:pt idx="13">
                  <c:v>49.666666666666664</c:v>
                </c:pt>
                <c:pt idx="14">
                  <c:v>34.666666666666664</c:v>
                </c:pt>
                <c:pt idx="15">
                  <c:v>34.5</c:v>
                </c:pt>
                <c:pt idx="16">
                  <c:v>31.666666666666668</c:v>
                </c:pt>
                <c:pt idx="17">
                  <c:v>15.25</c:v>
                </c:pt>
                <c:pt idx="18">
                  <c:v>12.166666666666666</c:v>
                </c:pt>
                <c:pt idx="19">
                  <c:v>11.5</c:v>
                </c:pt>
                <c:pt idx="20">
                  <c:v>11.25</c:v>
                </c:pt>
                <c:pt idx="21">
                  <c:v>10.666666666666666</c:v>
                </c:pt>
                <c:pt idx="22">
                  <c:v>10</c:v>
                </c:pt>
                <c:pt idx="23">
                  <c:v>8.6666666666666661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Posicionamiento</a:t>
            </a:r>
            <a:r>
              <a:rPr lang="es-EC" sz="1400" baseline="0"/>
              <a:t> de entidad por ATM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555068483950396"/>
          <c:y val="0.14927564326523476"/>
          <c:w val="0.82796277902316662"/>
          <c:h val="0.65374846372177375"/>
        </c:manualLayout>
      </c:layout>
      <c:bubbleChart>
        <c:varyColors val="0"/>
        <c:ser>
          <c:idx val="0"/>
          <c:order val="0"/>
          <c:tx>
            <c:strRef>
              <c:f>'Año 2015'!$B$189</c:f>
              <c:strCache>
                <c:ptCount val="1"/>
                <c:pt idx="0">
                  <c:v>Banco Pichincha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2015'!$C$189</c:f>
              <c:numCache>
                <c:formatCode>_(* #,##0_);_(* \(#,##0\);_(* "-"??_);_(@_)</c:formatCode>
                <c:ptCount val="1"/>
                <c:pt idx="0">
                  <c:v>775.8</c:v>
                </c:pt>
              </c:numCache>
            </c:numRef>
          </c:xVal>
          <c:yVal>
            <c:numRef>
              <c:f>'Año 2015'!$D$189</c:f>
              <c:numCache>
                <c:formatCode>_(* #,##0_);_(* \(#,##0\);_(* "-"??_);_(@_)</c:formatCode>
                <c:ptCount val="1"/>
                <c:pt idx="0">
                  <c:v>264.8</c:v>
                </c:pt>
              </c:numCache>
            </c:numRef>
          </c:yVal>
          <c:bubbleSize>
            <c:numRef>
              <c:f>'Año 2015'!$E$189</c:f>
              <c:numCache>
                <c:formatCode>_(* #,##0_);_(* \(#,##0\);_(* "-"??_);_(@_)</c:formatCode>
                <c:ptCount val="1"/>
                <c:pt idx="0">
                  <c:v>1022</c:v>
                </c:pt>
              </c:numCache>
            </c:numRef>
          </c:bubbleSize>
          <c:bubble3D val="1"/>
        </c:ser>
        <c:ser>
          <c:idx val="1"/>
          <c:order val="1"/>
          <c:tx>
            <c:strRef>
              <c:f>'Año 2015'!$B$190</c:f>
              <c:strCache>
                <c:ptCount val="1"/>
                <c:pt idx="0">
                  <c:v>Banco de Guayaquil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2015'!$C$190</c:f>
              <c:numCache>
                <c:formatCode>_(* #,##0_);_(* \(#,##0\);_(* "-"??_);_(@_)</c:formatCode>
                <c:ptCount val="1"/>
                <c:pt idx="0">
                  <c:v>366.8</c:v>
                </c:pt>
              </c:numCache>
            </c:numRef>
          </c:xVal>
          <c:yVal>
            <c:numRef>
              <c:f>'Año 2015'!$D$190</c:f>
              <c:numCache>
                <c:formatCode>_(* #,##0_);_(* \(#,##0\);_(* "-"??_);_(@_)</c:formatCode>
                <c:ptCount val="1"/>
                <c:pt idx="0">
                  <c:v>493.4</c:v>
                </c:pt>
              </c:numCache>
            </c:numRef>
          </c:yVal>
          <c:bubbleSize>
            <c:numRef>
              <c:f>'Año 2015'!$E$190</c:f>
              <c:numCache>
                <c:formatCode>_(* #,##0_);_(* \(#,##0\);_(* "-"??_);_(@_)</c:formatCode>
                <c:ptCount val="1"/>
                <c:pt idx="0">
                  <c:v>849</c:v>
                </c:pt>
              </c:numCache>
            </c:numRef>
          </c:bubbleSize>
          <c:bubble3D val="1"/>
        </c:ser>
        <c:ser>
          <c:idx val="2"/>
          <c:order val="2"/>
          <c:tx>
            <c:strRef>
              <c:f>'Año 2015'!$B$191</c:f>
              <c:strCache>
                <c:ptCount val="1"/>
                <c:pt idx="0">
                  <c:v>Banco del Pacífico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2015'!$C$191</c:f>
              <c:numCache>
                <c:formatCode>_(* #,##0_);_(* \(#,##0\);_(* "-"??_);_(@_)</c:formatCode>
                <c:ptCount val="1"/>
                <c:pt idx="0">
                  <c:v>193.8</c:v>
                </c:pt>
              </c:numCache>
            </c:numRef>
          </c:xVal>
          <c:yVal>
            <c:numRef>
              <c:f>'Año 2015'!$D$191</c:f>
              <c:numCache>
                <c:formatCode>_(* #,##0_);_(* \(#,##0\);_(* "-"??_);_(@_)</c:formatCode>
                <c:ptCount val="1"/>
                <c:pt idx="0">
                  <c:v>286.8</c:v>
                </c:pt>
              </c:numCache>
            </c:numRef>
          </c:yVal>
          <c:bubbleSize>
            <c:numRef>
              <c:f>'Año 2015'!$E$191</c:f>
              <c:numCache>
                <c:formatCode>_(* #,##0_);_(* \(#,##0\);_(* "-"??_);_(@_)</c:formatCode>
                <c:ptCount val="1"/>
                <c:pt idx="0">
                  <c:v>450</c:v>
                </c:pt>
              </c:numCache>
            </c:numRef>
          </c:bubbleSize>
          <c:bubble3D val="1"/>
        </c:ser>
        <c:ser>
          <c:idx val="3"/>
          <c:order val="3"/>
          <c:tx>
            <c:strRef>
              <c:f>'Año 2015'!$B$192</c:f>
              <c:strCache>
                <c:ptCount val="1"/>
                <c:pt idx="0">
                  <c:v>Banco Internacional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2015'!$C$192</c:f>
              <c:numCache>
                <c:formatCode>_(* #,##0_);_(* \(#,##0\);_(* "-"??_);_(@_)</c:formatCode>
                <c:ptCount val="1"/>
                <c:pt idx="0">
                  <c:v>180.2</c:v>
                </c:pt>
              </c:numCache>
            </c:numRef>
          </c:xVal>
          <c:yVal>
            <c:numRef>
              <c:f>'Año 2015'!$D$192</c:f>
              <c:numCache>
                <c:formatCode>_(* #,##0_);_(* \(#,##0\);_(* "-"??_);_(@_)</c:formatCode>
                <c:ptCount val="1"/>
                <c:pt idx="0">
                  <c:v>211</c:v>
                </c:pt>
              </c:numCache>
            </c:numRef>
          </c:yVal>
          <c:bubbleSize>
            <c:numRef>
              <c:f>'Año 2015'!$E$192</c:f>
              <c:numCache>
                <c:formatCode>_(* #,##0_);_(* \(#,##0\);_(* "-"??_);_(@_)</c:formatCode>
                <c:ptCount val="1"/>
                <c:pt idx="0">
                  <c:v>389</c:v>
                </c:pt>
              </c:numCache>
            </c:numRef>
          </c:bubbleSize>
          <c:bubble3D val="1"/>
        </c:ser>
        <c:ser>
          <c:idx val="4"/>
          <c:order val="4"/>
          <c:tx>
            <c:strRef>
              <c:f>'Año 2015'!$B$194</c:f>
              <c:strCache>
                <c:ptCount val="1"/>
                <c:pt idx="0">
                  <c:v>Banco Produbanco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2015'!$C$194</c:f>
              <c:numCache>
                <c:formatCode>_(* #,##0_);_(* \(#,##0\);_(* "-"??_);_(@_)</c:formatCode>
                <c:ptCount val="1"/>
                <c:pt idx="0">
                  <c:v>243.6</c:v>
                </c:pt>
              </c:numCache>
            </c:numRef>
          </c:xVal>
          <c:yVal>
            <c:numRef>
              <c:f>'Año 2015'!$D$194</c:f>
              <c:numCache>
                <c:formatCode>_(* #,##0_);_(* \(#,##0\);_(* "-"??_);_(@_)</c:formatCode>
                <c:ptCount val="1"/>
                <c:pt idx="0">
                  <c:v>44.6</c:v>
                </c:pt>
              </c:numCache>
            </c:numRef>
          </c:yVal>
          <c:bubbleSize>
            <c:numRef>
              <c:f>'Año 2015'!$E$194</c:f>
              <c:numCache>
                <c:formatCode>_(* #,##0_);_(* \(#,##0\);_(* "-"??_);_(@_)</c:formatCode>
                <c:ptCount val="1"/>
                <c:pt idx="0">
                  <c:v>282</c:v>
                </c:pt>
              </c:numCache>
            </c:numRef>
          </c:bubbleSize>
          <c:bubble3D val="1"/>
        </c:ser>
        <c:ser>
          <c:idx val="5"/>
          <c:order val="5"/>
          <c:tx>
            <c:strRef>
              <c:f>'Año 2015'!$B$193</c:f>
              <c:strCache>
                <c:ptCount val="1"/>
                <c:pt idx="0">
                  <c:v>Banco Bolivariano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2015'!$C$193</c:f>
              <c:numCache>
                <c:formatCode>_(* #,##0_);_(* \(#,##0\);_(* "-"??_);_(@_)</c:formatCode>
                <c:ptCount val="1"/>
                <c:pt idx="0">
                  <c:v>60.2</c:v>
                </c:pt>
              </c:numCache>
            </c:numRef>
          </c:xVal>
          <c:yVal>
            <c:numRef>
              <c:f>'Año 2015'!$D$193</c:f>
              <c:numCache>
                <c:formatCode>_(* #,##0_);_(* \(#,##0\);_(* "-"??_);_(@_)</c:formatCode>
                <c:ptCount val="1"/>
                <c:pt idx="0">
                  <c:v>242.2</c:v>
                </c:pt>
              </c:numCache>
            </c:numRef>
          </c:yVal>
          <c:bubbleSize>
            <c:numRef>
              <c:f>'Año 2015'!$E$193</c:f>
              <c:numCache>
                <c:formatCode>_(* #,##0_);_(* \(#,##0\);_(* "-"??_);_(@_)</c:formatCode>
                <c:ptCount val="1"/>
                <c:pt idx="0">
                  <c:v>296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32715648"/>
        <c:axId val="132895488"/>
      </c:bubbleChart>
      <c:valAx>
        <c:axId val="1327156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oficina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132895488"/>
        <c:crosses val="autoZero"/>
        <c:crossBetween val="midCat"/>
      </c:valAx>
      <c:valAx>
        <c:axId val="132895488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 en otro sitio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132715648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provincia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660427349543345"/>
          <c:y val="0.10347470742767499"/>
          <c:w val="0.63867368041291517"/>
          <c:h val="0.414747355765457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2015'!$C$396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'Año 2015'!$B$397:$B$420</c:f>
              <c:strCache>
                <c:ptCount val="24"/>
                <c:pt idx="0">
                  <c:v>Pichincha</c:v>
                </c:pt>
                <c:pt idx="1">
                  <c:v>Guayas</c:v>
                </c:pt>
                <c:pt idx="2">
                  <c:v>Manabí</c:v>
                </c:pt>
                <c:pt idx="3">
                  <c:v>Azuay</c:v>
                </c:pt>
                <c:pt idx="4">
                  <c:v>Tungurahua</c:v>
                </c:pt>
                <c:pt idx="5">
                  <c:v>El Oro</c:v>
                </c:pt>
                <c:pt idx="6">
                  <c:v>Los Ríos</c:v>
                </c:pt>
                <c:pt idx="7">
                  <c:v>Santo Domingo de los Tsachilas</c:v>
                </c:pt>
                <c:pt idx="8">
                  <c:v>Imbabura</c:v>
                </c:pt>
                <c:pt idx="9">
                  <c:v>Esmeraldas</c:v>
                </c:pt>
                <c:pt idx="10">
                  <c:v>Loja</c:v>
                </c:pt>
                <c:pt idx="11">
                  <c:v>Chimborazo</c:v>
                </c:pt>
                <c:pt idx="12">
                  <c:v>Santa Elena</c:v>
                </c:pt>
                <c:pt idx="13">
                  <c:v>Cotopaxi</c:v>
                </c:pt>
                <c:pt idx="14">
                  <c:v>Sucumbios</c:v>
                </c:pt>
                <c:pt idx="15">
                  <c:v>Cañar</c:v>
                </c:pt>
                <c:pt idx="16">
                  <c:v>Orellana</c:v>
                </c:pt>
                <c:pt idx="17">
                  <c:v>Carchi</c:v>
                </c:pt>
                <c:pt idx="18">
                  <c:v>Napo</c:v>
                </c:pt>
                <c:pt idx="19">
                  <c:v>Pastaza</c:v>
                </c:pt>
                <c:pt idx="20">
                  <c:v>Bolívar</c:v>
                </c:pt>
                <c:pt idx="21">
                  <c:v>Zamora</c:v>
                </c:pt>
                <c:pt idx="22">
                  <c:v>Galapagos</c:v>
                </c:pt>
                <c:pt idx="23">
                  <c:v>Morona</c:v>
                </c:pt>
              </c:strCache>
            </c:strRef>
          </c:cat>
          <c:val>
            <c:numRef>
              <c:f>'Año 2015'!$C$397:$C$420</c:f>
              <c:numCache>
                <c:formatCode>#,##0</c:formatCode>
                <c:ptCount val="24"/>
                <c:pt idx="0">
                  <c:v>678</c:v>
                </c:pt>
                <c:pt idx="1">
                  <c:v>532.4</c:v>
                </c:pt>
                <c:pt idx="2">
                  <c:v>126.6</c:v>
                </c:pt>
                <c:pt idx="3">
                  <c:v>134</c:v>
                </c:pt>
                <c:pt idx="4">
                  <c:v>85.4</c:v>
                </c:pt>
                <c:pt idx="5">
                  <c:v>92.8</c:v>
                </c:pt>
                <c:pt idx="6">
                  <c:v>78.599999999999994</c:v>
                </c:pt>
                <c:pt idx="7">
                  <c:v>62</c:v>
                </c:pt>
                <c:pt idx="8">
                  <c:v>68.400000000000006</c:v>
                </c:pt>
                <c:pt idx="9">
                  <c:v>48.8</c:v>
                </c:pt>
                <c:pt idx="10">
                  <c:v>43.4</c:v>
                </c:pt>
                <c:pt idx="11">
                  <c:v>47.4</c:v>
                </c:pt>
                <c:pt idx="12">
                  <c:v>26.8</c:v>
                </c:pt>
                <c:pt idx="13">
                  <c:v>37</c:v>
                </c:pt>
                <c:pt idx="14">
                  <c:v>28</c:v>
                </c:pt>
                <c:pt idx="15">
                  <c:v>29</c:v>
                </c:pt>
                <c:pt idx="16">
                  <c:v>25.8</c:v>
                </c:pt>
                <c:pt idx="17">
                  <c:v>14.2</c:v>
                </c:pt>
                <c:pt idx="18">
                  <c:v>10.199999999999999</c:v>
                </c:pt>
                <c:pt idx="19">
                  <c:v>11.4</c:v>
                </c:pt>
                <c:pt idx="20">
                  <c:v>9</c:v>
                </c:pt>
                <c:pt idx="21">
                  <c:v>10</c:v>
                </c:pt>
                <c:pt idx="22">
                  <c:v>6.2</c:v>
                </c:pt>
                <c:pt idx="23">
                  <c:v>7.8</c:v>
                </c:pt>
              </c:numCache>
            </c:numRef>
          </c:val>
        </c:ser>
        <c:ser>
          <c:idx val="1"/>
          <c:order val="1"/>
          <c:tx>
            <c:strRef>
              <c:f>'Año 2015'!$D$396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'Año 2015'!$B$397:$B$420</c:f>
              <c:strCache>
                <c:ptCount val="24"/>
                <c:pt idx="0">
                  <c:v>Pichincha</c:v>
                </c:pt>
                <c:pt idx="1">
                  <c:v>Guayas</c:v>
                </c:pt>
                <c:pt idx="2">
                  <c:v>Manabí</c:v>
                </c:pt>
                <c:pt idx="3">
                  <c:v>Azuay</c:v>
                </c:pt>
                <c:pt idx="4">
                  <c:v>Tungurahua</c:v>
                </c:pt>
                <c:pt idx="5">
                  <c:v>El Oro</c:v>
                </c:pt>
                <c:pt idx="6">
                  <c:v>Los Ríos</c:v>
                </c:pt>
                <c:pt idx="7">
                  <c:v>Santo Domingo de los Tsachilas</c:v>
                </c:pt>
                <c:pt idx="8">
                  <c:v>Imbabura</c:v>
                </c:pt>
                <c:pt idx="9">
                  <c:v>Esmeraldas</c:v>
                </c:pt>
                <c:pt idx="10">
                  <c:v>Loja</c:v>
                </c:pt>
                <c:pt idx="11">
                  <c:v>Chimborazo</c:v>
                </c:pt>
                <c:pt idx="12">
                  <c:v>Santa Elena</c:v>
                </c:pt>
                <c:pt idx="13">
                  <c:v>Cotopaxi</c:v>
                </c:pt>
                <c:pt idx="14">
                  <c:v>Sucumbios</c:v>
                </c:pt>
                <c:pt idx="15">
                  <c:v>Cañar</c:v>
                </c:pt>
                <c:pt idx="16">
                  <c:v>Orellana</c:v>
                </c:pt>
                <c:pt idx="17">
                  <c:v>Carchi</c:v>
                </c:pt>
                <c:pt idx="18">
                  <c:v>Napo</c:v>
                </c:pt>
                <c:pt idx="19">
                  <c:v>Pastaza</c:v>
                </c:pt>
                <c:pt idx="20">
                  <c:v>Bolívar</c:v>
                </c:pt>
                <c:pt idx="21">
                  <c:v>Zamora</c:v>
                </c:pt>
                <c:pt idx="22">
                  <c:v>Galapagos</c:v>
                </c:pt>
                <c:pt idx="23">
                  <c:v>Morona</c:v>
                </c:pt>
              </c:strCache>
            </c:strRef>
          </c:cat>
          <c:val>
            <c:numRef>
              <c:f>'Año 2015'!$D$397:$D$420</c:f>
              <c:numCache>
                <c:formatCode>#,##0</c:formatCode>
                <c:ptCount val="24"/>
                <c:pt idx="0">
                  <c:v>503.6</c:v>
                </c:pt>
                <c:pt idx="1">
                  <c:v>659</c:v>
                </c:pt>
                <c:pt idx="2">
                  <c:v>70</c:v>
                </c:pt>
                <c:pt idx="3">
                  <c:v>53.6</c:v>
                </c:pt>
                <c:pt idx="4">
                  <c:v>37.200000000000003</c:v>
                </c:pt>
                <c:pt idx="5">
                  <c:v>23.8</c:v>
                </c:pt>
                <c:pt idx="6">
                  <c:v>35.6</c:v>
                </c:pt>
                <c:pt idx="7">
                  <c:v>31.6</c:v>
                </c:pt>
                <c:pt idx="8">
                  <c:v>24</c:v>
                </c:pt>
                <c:pt idx="9">
                  <c:v>28.8</c:v>
                </c:pt>
                <c:pt idx="10">
                  <c:v>36.200000000000003</c:v>
                </c:pt>
                <c:pt idx="11">
                  <c:v>22.4</c:v>
                </c:pt>
                <c:pt idx="12">
                  <c:v>33</c:v>
                </c:pt>
                <c:pt idx="13">
                  <c:v>14</c:v>
                </c:pt>
                <c:pt idx="14">
                  <c:v>9.8000000000000007</c:v>
                </c:pt>
                <c:pt idx="15">
                  <c:v>5</c:v>
                </c:pt>
                <c:pt idx="16">
                  <c:v>7.2</c:v>
                </c:pt>
                <c:pt idx="17">
                  <c:v>1</c:v>
                </c:pt>
                <c:pt idx="18">
                  <c:v>2.2000000000000002</c:v>
                </c:pt>
                <c:pt idx="19">
                  <c:v>1</c:v>
                </c:pt>
                <c:pt idx="20">
                  <c:v>2.2000000000000002</c:v>
                </c:pt>
                <c:pt idx="21">
                  <c:v>0.2</c:v>
                </c:pt>
                <c:pt idx="22">
                  <c:v>3.8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815296"/>
        <c:axId val="67816832"/>
      </c:barChart>
      <c:catAx>
        <c:axId val="678152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s-EC"/>
          </a:p>
        </c:txPr>
        <c:crossAx val="67816832"/>
        <c:crosses val="autoZero"/>
        <c:auto val="1"/>
        <c:lblAlgn val="ctr"/>
        <c:lblOffset val="100"/>
        <c:noMultiLvlLbl val="0"/>
      </c:catAx>
      <c:valAx>
        <c:axId val="67816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6781529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0471641536724958"/>
          <c:y val="0.25909628050566197"/>
          <c:w val="0.19528358463275036"/>
          <c:h val="0.1261231624784511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% ATM en oficina</a:t>
            </a:r>
            <a:r>
              <a:rPr lang="es-EC" sz="1400" baseline="0"/>
              <a:t> </a:t>
            </a:r>
            <a:r>
              <a:rPr lang="es-EC" sz="1400"/>
              <a:t>por provincia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375761057391156"/>
          <c:y val="0.12345070034396108"/>
          <c:w val="0.45274149305555556"/>
          <c:h val="0.72438638888888884"/>
        </c:manualLayout>
      </c:layout>
      <c:pieChart>
        <c:varyColors val="1"/>
        <c:ser>
          <c:idx val="0"/>
          <c:order val="0"/>
          <c:tx>
            <c:strRef>
              <c:f>'Año 2015'!$O$241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4.5106770833333336E-3"/>
                  <c:y val="2.79277777777777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9350731047517908E-2"/>
                  <c:y val="-1.77525347014595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1401475694444446E-2"/>
                  <c:y val="5.30658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9.2161458333333307E-2"/>
                  <c:y val="5.74941666666666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5193663194444446E-2"/>
                  <c:y val="-7.64444444444444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9.2331906661503371E-2"/>
                  <c:y val="2.8138115091108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1.5453907033048426E-2"/>
                  <c:y val="-5.296374574410836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2015'!$B$242:$B$265</c:f>
              <c:strCache>
                <c:ptCount val="24"/>
                <c:pt idx="0">
                  <c:v>Pichincha</c:v>
                </c:pt>
                <c:pt idx="1">
                  <c:v>Guayas</c:v>
                </c:pt>
                <c:pt idx="2">
                  <c:v>Azuay</c:v>
                </c:pt>
                <c:pt idx="3">
                  <c:v>Manabí</c:v>
                </c:pt>
                <c:pt idx="4">
                  <c:v>El Oro</c:v>
                </c:pt>
                <c:pt idx="5">
                  <c:v>Tungurahua</c:v>
                </c:pt>
                <c:pt idx="6">
                  <c:v>Los Ríos</c:v>
                </c:pt>
                <c:pt idx="7">
                  <c:v>Imbabura</c:v>
                </c:pt>
                <c:pt idx="8">
                  <c:v>Santo Domingo de los Tsachilas</c:v>
                </c:pt>
                <c:pt idx="9">
                  <c:v>Esmeraldas</c:v>
                </c:pt>
                <c:pt idx="10">
                  <c:v>Chimborazo</c:v>
                </c:pt>
                <c:pt idx="11">
                  <c:v>Loja</c:v>
                </c:pt>
                <c:pt idx="12">
                  <c:v>Cotopaxi</c:v>
                </c:pt>
                <c:pt idx="13">
                  <c:v>Cañar</c:v>
                </c:pt>
                <c:pt idx="14">
                  <c:v>Sucumbios</c:v>
                </c:pt>
                <c:pt idx="15">
                  <c:v>Santa Elena</c:v>
                </c:pt>
                <c:pt idx="16">
                  <c:v>Orellana</c:v>
                </c:pt>
                <c:pt idx="17">
                  <c:v>Carchi</c:v>
                </c:pt>
                <c:pt idx="18">
                  <c:v>Pastaza</c:v>
                </c:pt>
                <c:pt idx="19">
                  <c:v>Napo</c:v>
                </c:pt>
                <c:pt idx="20">
                  <c:v>Zamora</c:v>
                </c:pt>
                <c:pt idx="21">
                  <c:v>Bolívar</c:v>
                </c:pt>
                <c:pt idx="22">
                  <c:v>Morona</c:v>
                </c:pt>
                <c:pt idx="23">
                  <c:v>Galapagos</c:v>
                </c:pt>
              </c:strCache>
            </c:strRef>
          </c:cat>
          <c:val>
            <c:numRef>
              <c:f>'Año 2015'!$O$242:$O$265</c:f>
              <c:numCache>
                <c:formatCode>#,##0</c:formatCode>
                <c:ptCount val="24"/>
                <c:pt idx="0">
                  <c:v>678</c:v>
                </c:pt>
                <c:pt idx="1">
                  <c:v>532.4</c:v>
                </c:pt>
                <c:pt idx="2">
                  <c:v>134</c:v>
                </c:pt>
                <c:pt idx="3">
                  <c:v>126.6</c:v>
                </c:pt>
                <c:pt idx="4">
                  <c:v>92.8</c:v>
                </c:pt>
                <c:pt idx="5">
                  <c:v>85.4</c:v>
                </c:pt>
                <c:pt idx="6">
                  <c:v>78.599999999999994</c:v>
                </c:pt>
                <c:pt idx="7">
                  <c:v>68.400000000000006</c:v>
                </c:pt>
                <c:pt idx="8">
                  <c:v>62</c:v>
                </c:pt>
                <c:pt idx="9">
                  <c:v>48.8</c:v>
                </c:pt>
                <c:pt idx="10">
                  <c:v>47.4</c:v>
                </c:pt>
                <c:pt idx="11">
                  <c:v>43.4</c:v>
                </c:pt>
                <c:pt idx="12">
                  <c:v>37</c:v>
                </c:pt>
                <c:pt idx="13">
                  <c:v>29</c:v>
                </c:pt>
                <c:pt idx="14">
                  <c:v>28</c:v>
                </c:pt>
                <c:pt idx="15">
                  <c:v>26.8</c:v>
                </c:pt>
                <c:pt idx="16">
                  <c:v>25.8</c:v>
                </c:pt>
                <c:pt idx="17">
                  <c:v>14.2</c:v>
                </c:pt>
                <c:pt idx="18">
                  <c:v>11.4</c:v>
                </c:pt>
                <c:pt idx="19">
                  <c:v>10.199999999999999</c:v>
                </c:pt>
                <c:pt idx="20">
                  <c:v>10</c:v>
                </c:pt>
                <c:pt idx="21">
                  <c:v>9</c:v>
                </c:pt>
                <c:pt idx="22">
                  <c:v>7.8</c:v>
                </c:pt>
                <c:pt idx="23">
                  <c:v>6.2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% ATM</a:t>
            </a:r>
            <a:r>
              <a:rPr lang="es-EC" sz="1400" baseline="0"/>
              <a:t> en otros sitios</a:t>
            </a:r>
            <a:r>
              <a:rPr lang="es-EC" sz="1400"/>
              <a:t> por provincia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224985588255711"/>
          <c:y val="0.2179945250309249"/>
          <c:w val="0.45274149305555556"/>
          <c:h val="0.72438638888888884"/>
        </c:manualLayout>
      </c:layou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1.9564843750000002E-2"/>
                  <c:y val="1.93244444444444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4.3140885416666663E-2"/>
                  <c:y val="-3.56413888888888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2238888888888892E-2"/>
                  <c:y val="0.139649444444444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layout>
                <c:manualLayout>
                  <c:x val="2.7357082278232681E-2"/>
                  <c:y val="-4.74165740619917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2015'!$B$294:$B$317</c:f>
              <c:strCache>
                <c:ptCount val="24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Tungurahua</c:v>
                </c:pt>
                <c:pt idx="5">
                  <c:v>Loja</c:v>
                </c:pt>
                <c:pt idx="6">
                  <c:v>Los Ríos</c:v>
                </c:pt>
                <c:pt idx="7">
                  <c:v>Santa Elena</c:v>
                </c:pt>
                <c:pt idx="8">
                  <c:v>Santo Domingo de los Tsachilas</c:v>
                </c:pt>
                <c:pt idx="9">
                  <c:v>Esmeraldas</c:v>
                </c:pt>
                <c:pt idx="10">
                  <c:v>Imbabura</c:v>
                </c:pt>
                <c:pt idx="11">
                  <c:v>El Oro</c:v>
                </c:pt>
                <c:pt idx="12">
                  <c:v>Chimborazo</c:v>
                </c:pt>
                <c:pt idx="13">
                  <c:v>Cotopaxi</c:v>
                </c:pt>
                <c:pt idx="14">
                  <c:v>Sucumbios</c:v>
                </c:pt>
                <c:pt idx="15">
                  <c:v>Orellana</c:v>
                </c:pt>
                <c:pt idx="16">
                  <c:v>Cañar</c:v>
                </c:pt>
                <c:pt idx="17">
                  <c:v>Galapagos</c:v>
                </c:pt>
                <c:pt idx="18">
                  <c:v>Bolívar</c:v>
                </c:pt>
                <c:pt idx="19">
                  <c:v>Napo</c:v>
                </c:pt>
                <c:pt idx="20">
                  <c:v>Pastaza</c:v>
                </c:pt>
                <c:pt idx="21">
                  <c:v>Carchi</c:v>
                </c:pt>
                <c:pt idx="22">
                  <c:v>Zamora</c:v>
                </c:pt>
                <c:pt idx="23">
                  <c:v>Morona</c:v>
                </c:pt>
              </c:strCache>
            </c:strRef>
          </c:cat>
          <c:val>
            <c:numRef>
              <c:f>'Año 2015'!$O$294:$O$317</c:f>
              <c:numCache>
                <c:formatCode>#,##0</c:formatCode>
                <c:ptCount val="24"/>
                <c:pt idx="0">
                  <c:v>659</c:v>
                </c:pt>
                <c:pt idx="1">
                  <c:v>503.6</c:v>
                </c:pt>
                <c:pt idx="2">
                  <c:v>70</c:v>
                </c:pt>
                <c:pt idx="3">
                  <c:v>53.6</c:v>
                </c:pt>
                <c:pt idx="4">
                  <c:v>37.200000000000003</c:v>
                </c:pt>
                <c:pt idx="5">
                  <c:v>36.200000000000003</c:v>
                </c:pt>
                <c:pt idx="6">
                  <c:v>35.6</c:v>
                </c:pt>
                <c:pt idx="7">
                  <c:v>33</c:v>
                </c:pt>
                <c:pt idx="8">
                  <c:v>31.6</c:v>
                </c:pt>
                <c:pt idx="9">
                  <c:v>28.8</c:v>
                </c:pt>
                <c:pt idx="10">
                  <c:v>24</c:v>
                </c:pt>
                <c:pt idx="11">
                  <c:v>23.8</c:v>
                </c:pt>
                <c:pt idx="12">
                  <c:v>22.4</c:v>
                </c:pt>
                <c:pt idx="13">
                  <c:v>14</c:v>
                </c:pt>
                <c:pt idx="14">
                  <c:v>9.8000000000000007</c:v>
                </c:pt>
                <c:pt idx="15">
                  <c:v>7.2</c:v>
                </c:pt>
                <c:pt idx="16">
                  <c:v>5</c:v>
                </c:pt>
                <c:pt idx="17">
                  <c:v>3.8</c:v>
                </c:pt>
                <c:pt idx="18">
                  <c:v>2.2000000000000002</c:v>
                </c:pt>
                <c:pt idx="19">
                  <c:v>2.2000000000000002</c:v>
                </c:pt>
                <c:pt idx="20">
                  <c:v>1</c:v>
                </c:pt>
                <c:pt idx="21">
                  <c:v>1</c:v>
                </c:pt>
                <c:pt idx="22">
                  <c:v>0.2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Posicionamiento</a:t>
            </a:r>
            <a:r>
              <a:rPr lang="es-EC" sz="1400" baseline="0"/>
              <a:t> de provincia por ATM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5491045385161786"/>
          <c:y val="0.15277777777777779"/>
          <c:w val="0.74066226366617793"/>
          <c:h val="0.73124234470691163"/>
        </c:manualLayout>
      </c:layout>
      <c:bubbleChart>
        <c:varyColors val="0"/>
        <c:ser>
          <c:idx val="0"/>
          <c:order val="0"/>
          <c:tx>
            <c:strRef>
              <c:f>'Año 2015'!$B$397</c:f>
              <c:strCache>
                <c:ptCount val="1"/>
                <c:pt idx="0">
                  <c:v>Pichincha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6.3718449826429529E-3"/>
                  <c:y val="-4.254878174154415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2015'!$C$397</c:f>
              <c:numCache>
                <c:formatCode>#,##0</c:formatCode>
                <c:ptCount val="1"/>
                <c:pt idx="0">
                  <c:v>678</c:v>
                </c:pt>
              </c:numCache>
            </c:numRef>
          </c:xVal>
          <c:yVal>
            <c:numRef>
              <c:f>'Año 2015'!$D$397</c:f>
              <c:numCache>
                <c:formatCode>#,##0</c:formatCode>
                <c:ptCount val="1"/>
                <c:pt idx="0">
                  <c:v>503.6</c:v>
                </c:pt>
              </c:numCache>
            </c:numRef>
          </c:yVal>
          <c:bubbleSize>
            <c:numRef>
              <c:f>'Año 2015'!$E$397</c:f>
              <c:numCache>
                <c:formatCode>#,##0</c:formatCode>
                <c:ptCount val="1"/>
                <c:pt idx="0">
                  <c:v>1165</c:v>
                </c:pt>
              </c:numCache>
            </c:numRef>
          </c:bubbleSize>
          <c:bubble3D val="1"/>
        </c:ser>
        <c:ser>
          <c:idx val="1"/>
          <c:order val="1"/>
          <c:tx>
            <c:strRef>
              <c:f>'Año 2015'!$B$398</c:f>
              <c:strCache>
                <c:ptCount val="1"/>
                <c:pt idx="0">
                  <c:v>Guayas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3.326935380678183E-2"/>
                  <c:y val="-0.11111111111111116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2015'!$C$398</c:f>
              <c:numCache>
                <c:formatCode>#,##0</c:formatCode>
                <c:ptCount val="1"/>
                <c:pt idx="0">
                  <c:v>532.4</c:v>
                </c:pt>
              </c:numCache>
            </c:numRef>
          </c:xVal>
          <c:yVal>
            <c:numRef>
              <c:f>'Año 2015'!$D$398</c:f>
              <c:numCache>
                <c:formatCode>#,##0</c:formatCode>
                <c:ptCount val="1"/>
                <c:pt idx="0">
                  <c:v>659</c:v>
                </c:pt>
              </c:numCache>
            </c:numRef>
          </c:yVal>
          <c:bubbleSize>
            <c:numRef>
              <c:f>'Año 2015'!$E$398</c:f>
              <c:numCache>
                <c:formatCode>#,##0</c:formatCode>
                <c:ptCount val="1"/>
                <c:pt idx="0">
                  <c:v>1161.9166666666667</c:v>
                </c:pt>
              </c:numCache>
            </c:numRef>
          </c:bubbleSize>
          <c:bubble3D val="1"/>
        </c:ser>
        <c:ser>
          <c:idx val="2"/>
          <c:order val="2"/>
          <c:tx>
            <c:strRef>
              <c:f>'Año 2015'!$B$399</c:f>
              <c:strCache>
                <c:ptCount val="1"/>
                <c:pt idx="0">
                  <c:v>Manabí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5230235985918346E-3"/>
                  <c:y val="-4.5611550874808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2015'!$C$399</c:f>
              <c:numCache>
                <c:formatCode>#,##0</c:formatCode>
                <c:ptCount val="1"/>
                <c:pt idx="0">
                  <c:v>126.6</c:v>
                </c:pt>
              </c:numCache>
            </c:numRef>
          </c:xVal>
          <c:yVal>
            <c:numRef>
              <c:f>'Año 2015'!$D$399</c:f>
              <c:numCache>
                <c:formatCode>#,##0</c:formatCode>
                <c:ptCount val="1"/>
                <c:pt idx="0">
                  <c:v>70</c:v>
                </c:pt>
              </c:numCache>
            </c:numRef>
          </c:yVal>
          <c:bubbleSize>
            <c:numRef>
              <c:f>'Año 2015'!$E$399</c:f>
              <c:numCache>
                <c:formatCode>#,##0</c:formatCode>
                <c:ptCount val="1"/>
                <c:pt idx="0">
                  <c:v>193</c:v>
                </c:pt>
              </c:numCache>
            </c:numRef>
          </c:bubbleSize>
          <c:bubble3D val="1"/>
        </c:ser>
        <c:ser>
          <c:idx val="3"/>
          <c:order val="3"/>
          <c:tx>
            <c:strRef>
              <c:f>'Año 2015'!$B$400</c:f>
              <c:strCache>
                <c:ptCount val="1"/>
                <c:pt idx="0">
                  <c:v>Azuay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0121379048780432"/>
                  <c:y val="-7.675868863597758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2015'!$C$400</c:f>
              <c:numCache>
                <c:formatCode>#,##0</c:formatCode>
                <c:ptCount val="1"/>
                <c:pt idx="0">
                  <c:v>134</c:v>
                </c:pt>
              </c:numCache>
            </c:numRef>
          </c:xVal>
          <c:yVal>
            <c:numRef>
              <c:f>'Año 2015'!$D$400</c:f>
              <c:numCache>
                <c:formatCode>#,##0</c:formatCode>
                <c:ptCount val="1"/>
                <c:pt idx="0">
                  <c:v>53.6</c:v>
                </c:pt>
              </c:numCache>
            </c:numRef>
          </c:yVal>
          <c:bubbleSize>
            <c:numRef>
              <c:f>'Año 2015'!$E$400</c:f>
              <c:numCache>
                <c:formatCode>#,##0</c:formatCode>
                <c:ptCount val="1"/>
                <c:pt idx="0">
                  <c:v>183.75</c:v>
                </c:pt>
              </c:numCache>
            </c:numRef>
          </c:bubbleSize>
          <c:bubble3D val="1"/>
        </c:ser>
        <c:ser>
          <c:idx val="4"/>
          <c:order val="4"/>
          <c:tx>
            <c:strRef>
              <c:f>'Año 2015'!$B$401</c:f>
              <c:strCache>
                <c:ptCount val="1"/>
                <c:pt idx="0">
                  <c:v>Tungurahua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7.9334612923864345E-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2015'!$C$401</c:f>
              <c:numCache>
                <c:formatCode>#,##0</c:formatCode>
                <c:ptCount val="1"/>
                <c:pt idx="0">
                  <c:v>85.4</c:v>
                </c:pt>
              </c:numCache>
            </c:numRef>
          </c:xVal>
          <c:yVal>
            <c:numRef>
              <c:f>'Año 2015'!$D$401</c:f>
              <c:numCache>
                <c:formatCode>#,##0</c:formatCode>
                <c:ptCount val="1"/>
                <c:pt idx="0">
                  <c:v>37.200000000000003</c:v>
                </c:pt>
              </c:numCache>
            </c:numRef>
          </c:yVal>
          <c:bubbleSize>
            <c:numRef>
              <c:f>'Año 2015'!$E$401</c:f>
              <c:numCache>
                <c:formatCode>#,##0</c:formatCode>
                <c:ptCount val="1"/>
                <c:pt idx="0">
                  <c:v>120.41666666666667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93127552"/>
        <c:axId val="193129472"/>
      </c:bubbleChart>
      <c:valAx>
        <c:axId val="19312755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oficina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93129472"/>
        <c:crosses val="autoZero"/>
        <c:crossBetween val="midCat"/>
      </c:valAx>
      <c:valAx>
        <c:axId val="193129472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otro sitio</a:t>
                </a:r>
                <a:endParaRPr lang="es-EC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193127552"/>
        <c:crosses val="autoZero"/>
        <c:crossBetween val="midCat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en oficina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2015'!$B$52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2015'!$C$51:$N$51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2015'!$C$52:$N$52</c:f>
              <c:numCache>
                <c:formatCode>#,##0</c:formatCode>
                <c:ptCount val="12"/>
                <c:pt idx="7">
                  <c:v>758</c:v>
                </c:pt>
                <c:pt idx="8">
                  <c:v>776</c:v>
                </c:pt>
                <c:pt idx="9">
                  <c:v>777</c:v>
                </c:pt>
                <c:pt idx="10">
                  <c:v>781</c:v>
                </c:pt>
                <c:pt idx="11">
                  <c:v>787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2015'!$B$53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2015'!$C$51:$N$51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2015'!$C$53:$N$53</c:f>
              <c:numCache>
                <c:formatCode>#,##0</c:formatCode>
                <c:ptCount val="12"/>
                <c:pt idx="7">
                  <c:v>367</c:v>
                </c:pt>
                <c:pt idx="8">
                  <c:v>366</c:v>
                </c:pt>
                <c:pt idx="9">
                  <c:v>366</c:v>
                </c:pt>
                <c:pt idx="10">
                  <c:v>367</c:v>
                </c:pt>
                <c:pt idx="11">
                  <c:v>368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2015'!$B$54</c:f>
              <c:strCache>
                <c:ptCount val="1"/>
                <c:pt idx="0">
                  <c:v>Banco Produbanco</c:v>
                </c:pt>
              </c:strCache>
            </c:strRef>
          </c:tx>
          <c:cat>
            <c:strRef>
              <c:f>'Año 2015'!$C$51:$N$51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2015'!$C$54:$N$54</c:f>
              <c:numCache>
                <c:formatCode>#,##0</c:formatCode>
                <c:ptCount val="12"/>
                <c:pt idx="7">
                  <c:v>286</c:v>
                </c:pt>
                <c:pt idx="8">
                  <c:v>232</c:v>
                </c:pt>
                <c:pt idx="9">
                  <c:v>233</c:v>
                </c:pt>
                <c:pt idx="10">
                  <c:v>239</c:v>
                </c:pt>
                <c:pt idx="11">
                  <c:v>228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2015'!$B$55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2015'!$C$51:$N$51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2015'!$C$55:$N$55</c:f>
              <c:numCache>
                <c:formatCode>#,##0</c:formatCode>
                <c:ptCount val="12"/>
                <c:pt idx="7">
                  <c:v>190</c:v>
                </c:pt>
                <c:pt idx="8">
                  <c:v>191</c:v>
                </c:pt>
                <c:pt idx="9">
                  <c:v>193</c:v>
                </c:pt>
                <c:pt idx="10">
                  <c:v>195</c:v>
                </c:pt>
                <c:pt idx="11">
                  <c:v>200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2015'!$B$56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'Año 2015'!$C$51:$N$51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2015'!$C$56:$N$56</c:f>
              <c:numCache>
                <c:formatCode>#,##0</c:formatCode>
                <c:ptCount val="12"/>
                <c:pt idx="7">
                  <c:v>180</c:v>
                </c:pt>
                <c:pt idx="8">
                  <c:v>180</c:v>
                </c:pt>
                <c:pt idx="9">
                  <c:v>180</c:v>
                </c:pt>
                <c:pt idx="10">
                  <c:v>181</c:v>
                </c:pt>
                <c:pt idx="11">
                  <c:v>181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2015'!$B$57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2015'!$C$51:$N$51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2015'!$C$57:$N$57</c:f>
              <c:numCache>
                <c:formatCode>#,##0</c:formatCode>
                <c:ptCount val="12"/>
                <c:pt idx="7">
                  <c:v>315</c:v>
                </c:pt>
                <c:pt idx="8">
                  <c:v>146</c:v>
                </c:pt>
                <c:pt idx="9">
                  <c:v>146</c:v>
                </c:pt>
                <c:pt idx="10">
                  <c:v>147</c:v>
                </c:pt>
                <c:pt idx="11">
                  <c:v>147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'Año 2015'!$B$58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2015'!$C$51:$N$51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2015'!$C$58:$N$58</c:f>
              <c:numCache>
                <c:formatCode>#,##0</c:formatCode>
                <c:ptCount val="12"/>
                <c:pt idx="7">
                  <c:v>61</c:v>
                </c:pt>
                <c:pt idx="8">
                  <c:v>61</c:v>
                </c:pt>
                <c:pt idx="9">
                  <c:v>61</c:v>
                </c:pt>
                <c:pt idx="10">
                  <c:v>59</c:v>
                </c:pt>
                <c:pt idx="11">
                  <c:v>59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'Año 2015'!$B$59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'Año 2015'!$C$51:$N$51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2015'!$C$59:$N$59</c:f>
              <c:numCache>
                <c:formatCode>#,##0</c:formatCode>
                <c:ptCount val="12"/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41</c:v>
                </c:pt>
                <c:pt idx="11">
                  <c:v>45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'Año 2015'!$B$60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2015'!$C$51:$N$51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2015'!$C$60:$N$60</c:f>
              <c:numCache>
                <c:formatCode>#,##0</c:formatCode>
                <c:ptCount val="12"/>
                <c:pt idx="7">
                  <c:v>41</c:v>
                </c:pt>
                <c:pt idx="8">
                  <c:v>41</c:v>
                </c:pt>
                <c:pt idx="9">
                  <c:v>45</c:v>
                </c:pt>
                <c:pt idx="10">
                  <c:v>46</c:v>
                </c:pt>
                <c:pt idx="11">
                  <c:v>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808384"/>
        <c:axId val="371684096"/>
      </c:lineChart>
      <c:catAx>
        <c:axId val="35780838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371684096"/>
        <c:crosses val="autoZero"/>
        <c:auto val="1"/>
        <c:lblAlgn val="ctr"/>
        <c:lblOffset val="100"/>
        <c:noMultiLvlLbl val="0"/>
      </c:catAx>
      <c:valAx>
        <c:axId val="37168409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35780838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2811537032618188"/>
          <c:y val="0.12622801902184316"/>
          <c:w val="0.17035022487487653"/>
          <c:h val="0.57752836679676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% ATM en oficina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2015'!$O$51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0.13482181623171366"/>
                  <c:y val="-0.168808746105434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3285016681362767E-2"/>
                  <c:y val="0.104899595331494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5122974120533589"/>
                  <c:y val="1.30484553620544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8035324618881044E-2"/>
                  <c:y val="3.59982926859246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2015'!$B$52:$B$68</c:f>
              <c:strCache>
                <c:ptCount val="17"/>
                <c:pt idx="0">
                  <c:v>Banco Pichincha</c:v>
                </c:pt>
                <c:pt idx="1">
                  <c:v>Banco de Guayaquil</c:v>
                </c:pt>
                <c:pt idx="2">
                  <c:v>Banco Produbanco</c:v>
                </c:pt>
                <c:pt idx="3">
                  <c:v>Banco del Pacífico</c:v>
                </c:pt>
                <c:pt idx="4">
                  <c:v>Banco del Austro</c:v>
                </c:pt>
                <c:pt idx="5">
                  <c:v>Banco Internacional</c:v>
                </c:pt>
                <c:pt idx="6">
                  <c:v>Banco Bolivariano</c:v>
                </c:pt>
                <c:pt idx="7">
                  <c:v>Banco Procredit</c:v>
                </c:pt>
                <c:pt idx="8">
                  <c:v>Banco de Machala</c:v>
                </c:pt>
                <c:pt idx="9">
                  <c:v>Banco Solidario</c:v>
                </c:pt>
                <c:pt idx="10">
                  <c:v>Banco de Loja</c:v>
                </c:pt>
                <c:pt idx="11">
                  <c:v>Banco General Rumiñahui</c:v>
                </c:pt>
                <c:pt idx="12">
                  <c:v>Banco Codesarrollo</c:v>
                </c:pt>
                <c:pt idx="13">
                  <c:v>Banco Comercial de Manabí</c:v>
                </c:pt>
                <c:pt idx="14">
                  <c:v>Banco Delbank</c:v>
                </c:pt>
                <c:pt idx="15">
                  <c:v>Banco Amazonas</c:v>
                </c:pt>
                <c:pt idx="16">
                  <c:v>Banco Capital</c:v>
                </c:pt>
              </c:strCache>
            </c:strRef>
          </c:cat>
          <c:val>
            <c:numRef>
              <c:f>'Año 2015'!$O$52:$O$68</c:f>
              <c:numCache>
                <c:formatCode>_(* #,##0_);_(* \(#,##0\);_(* "-"??_);_(@_)</c:formatCode>
                <c:ptCount val="17"/>
                <c:pt idx="0">
                  <c:v>775.8</c:v>
                </c:pt>
                <c:pt idx="1">
                  <c:v>366.8</c:v>
                </c:pt>
                <c:pt idx="2">
                  <c:v>243.6</c:v>
                </c:pt>
                <c:pt idx="3">
                  <c:v>193.8</c:v>
                </c:pt>
                <c:pt idx="4">
                  <c:v>180.4</c:v>
                </c:pt>
                <c:pt idx="5">
                  <c:v>180.2</c:v>
                </c:pt>
                <c:pt idx="6">
                  <c:v>60.2</c:v>
                </c:pt>
                <c:pt idx="7">
                  <c:v>42.2</c:v>
                </c:pt>
                <c:pt idx="8">
                  <c:v>53</c:v>
                </c:pt>
                <c:pt idx="9">
                  <c:v>53</c:v>
                </c:pt>
                <c:pt idx="10">
                  <c:v>30.8</c:v>
                </c:pt>
                <c:pt idx="11">
                  <c:v>17</c:v>
                </c:pt>
                <c:pt idx="12">
                  <c:v>5.4</c:v>
                </c:pt>
                <c:pt idx="13">
                  <c:v>6</c:v>
                </c:pt>
                <c:pt idx="14">
                  <c:v>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en otro sitio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2015'!$B$98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2015'!$C$97:$N$97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2015'!$C$98:$N$98</c:f>
              <c:numCache>
                <c:formatCode>#,##0</c:formatCode>
                <c:ptCount val="12"/>
                <c:pt idx="7">
                  <c:v>484</c:v>
                </c:pt>
                <c:pt idx="8">
                  <c:v>490</c:v>
                </c:pt>
                <c:pt idx="9">
                  <c:v>496</c:v>
                </c:pt>
                <c:pt idx="10">
                  <c:v>499</c:v>
                </c:pt>
                <c:pt idx="11">
                  <c:v>498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2015'!$B$99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2015'!$C$97:$N$97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2015'!$C$99:$N$99</c:f>
              <c:numCache>
                <c:formatCode>#,##0</c:formatCode>
                <c:ptCount val="12"/>
                <c:pt idx="7">
                  <c:v>276</c:v>
                </c:pt>
                <c:pt idx="8">
                  <c:v>283</c:v>
                </c:pt>
                <c:pt idx="9">
                  <c:v>287</c:v>
                </c:pt>
                <c:pt idx="10">
                  <c:v>286</c:v>
                </c:pt>
                <c:pt idx="11">
                  <c:v>302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2015'!$B$100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2015'!$C$97:$N$97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2015'!$C$100:$N$100</c:f>
              <c:numCache>
                <c:formatCode>#,##0</c:formatCode>
                <c:ptCount val="12"/>
                <c:pt idx="7">
                  <c:v>274</c:v>
                </c:pt>
                <c:pt idx="8">
                  <c:v>257</c:v>
                </c:pt>
                <c:pt idx="9">
                  <c:v>265</c:v>
                </c:pt>
                <c:pt idx="10">
                  <c:v>265</c:v>
                </c:pt>
                <c:pt idx="11">
                  <c:v>263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2015'!$B$101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2015'!$C$97:$N$97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2015'!$C$101:$N$101</c:f>
              <c:numCache>
                <c:formatCode>#,##0</c:formatCode>
                <c:ptCount val="12"/>
                <c:pt idx="7">
                  <c:v>238</c:v>
                </c:pt>
                <c:pt idx="8">
                  <c:v>243</c:v>
                </c:pt>
                <c:pt idx="9">
                  <c:v>243</c:v>
                </c:pt>
                <c:pt idx="10">
                  <c:v>244</c:v>
                </c:pt>
                <c:pt idx="11">
                  <c:v>243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2015'!$B$102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2015'!$C$97:$N$97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2015'!$C$102:$N$102</c:f>
              <c:numCache>
                <c:formatCode>#,##0</c:formatCode>
                <c:ptCount val="12"/>
                <c:pt idx="7">
                  <c:v>73</c:v>
                </c:pt>
                <c:pt idx="8">
                  <c:v>241</c:v>
                </c:pt>
                <c:pt idx="9">
                  <c:v>247</c:v>
                </c:pt>
                <c:pt idx="10">
                  <c:v>247</c:v>
                </c:pt>
                <c:pt idx="11">
                  <c:v>247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2015'!$B$103</c:f>
              <c:strCache>
                <c:ptCount val="1"/>
                <c:pt idx="0">
                  <c:v>Banco Produbanco</c:v>
                </c:pt>
              </c:strCache>
            </c:strRef>
          </c:tx>
          <c:cat>
            <c:strRef>
              <c:f>'Año 2015'!$C$97:$N$97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 Octuibre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'Año 2015'!$C$103:$N$103</c:f>
              <c:numCache>
                <c:formatCode>#,##0</c:formatCode>
                <c:ptCount val="12"/>
                <c:pt idx="7">
                  <c:v>2</c:v>
                </c:pt>
                <c:pt idx="8">
                  <c:v>56</c:v>
                </c:pt>
                <c:pt idx="9">
                  <c:v>57</c:v>
                </c:pt>
                <c:pt idx="10">
                  <c:v>52</c:v>
                </c:pt>
                <c:pt idx="11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41856"/>
        <c:axId val="30443392"/>
      </c:lineChart>
      <c:catAx>
        <c:axId val="3044185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30443392"/>
        <c:crosses val="autoZero"/>
        <c:auto val="1"/>
        <c:lblAlgn val="ctr"/>
        <c:lblOffset val="100"/>
        <c:noMultiLvlLbl val="0"/>
      </c:catAx>
      <c:valAx>
        <c:axId val="3044339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3044185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890894153253213"/>
          <c:y val="0.17989909562723502"/>
          <c:w val="0.17035022487487653"/>
          <c:h val="0.3850188036155919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% ATM</a:t>
            </a:r>
            <a:r>
              <a:rPr lang="en-US" sz="1400" baseline="0"/>
              <a:t> en otro sitio por entidad</a:t>
            </a:r>
            <a:endParaRPr lang="en-US" sz="14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2015'!$O$97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2.78741534320271E-2"/>
                  <c:y val="-7.529836095614057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0772787923667342E-2"/>
                  <c:y val="1.6093222924043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5122974120533589"/>
                  <c:y val="1.30484553620544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062995367005802E-2"/>
                  <c:y val="-4.67461029550612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9738007806458179E-2"/>
                  <c:y val="6.10046336593394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087739040634176E-2"/>
                  <c:y val="4.6529615977241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2015'!$B$98:$B$114</c:f>
              <c:strCache>
                <c:ptCount val="17"/>
                <c:pt idx="0">
                  <c:v>Banco de Guayaquil</c:v>
                </c:pt>
                <c:pt idx="1">
                  <c:v>Banco del Pacífico</c:v>
                </c:pt>
                <c:pt idx="2">
                  <c:v>Banco Pichincha</c:v>
                </c:pt>
                <c:pt idx="3">
                  <c:v>Banco Bolivariano</c:v>
                </c:pt>
                <c:pt idx="4">
                  <c:v>Banco Internacional</c:v>
                </c:pt>
                <c:pt idx="5">
                  <c:v>Banco Produbanco</c:v>
                </c:pt>
                <c:pt idx="6">
                  <c:v>Banco de Loja</c:v>
                </c:pt>
                <c:pt idx="7">
                  <c:v>Banco General Rumiñahui</c:v>
                </c:pt>
                <c:pt idx="8">
                  <c:v>Banco del Austro</c:v>
                </c:pt>
                <c:pt idx="9">
                  <c:v>Banco Solidario</c:v>
                </c:pt>
                <c:pt idx="10">
                  <c:v>Banco de Machala</c:v>
                </c:pt>
                <c:pt idx="11">
                  <c:v>Banco Procredit</c:v>
                </c:pt>
                <c:pt idx="12">
                  <c:v>Banco Delbank</c:v>
                </c:pt>
                <c:pt idx="13">
                  <c:v>Banco Amazonas</c:v>
                </c:pt>
                <c:pt idx="14">
                  <c:v>Banco Capital</c:v>
                </c:pt>
                <c:pt idx="15">
                  <c:v>Banco Comercial de Manabí</c:v>
                </c:pt>
                <c:pt idx="16">
                  <c:v>Banco Codesarrollo</c:v>
                </c:pt>
              </c:strCache>
            </c:strRef>
          </c:cat>
          <c:val>
            <c:numRef>
              <c:f>'Año 2015'!$O$98:$O$114</c:f>
              <c:numCache>
                <c:formatCode>_(* #,##0_);_(* \(#,##0\);_(* "-"??_);_(@_)</c:formatCode>
                <c:ptCount val="17"/>
                <c:pt idx="0">
                  <c:v>493.4</c:v>
                </c:pt>
                <c:pt idx="1">
                  <c:v>286.8</c:v>
                </c:pt>
                <c:pt idx="2">
                  <c:v>264.8</c:v>
                </c:pt>
                <c:pt idx="3">
                  <c:v>242.2</c:v>
                </c:pt>
                <c:pt idx="4">
                  <c:v>211</c:v>
                </c:pt>
                <c:pt idx="5">
                  <c:v>44.6</c:v>
                </c:pt>
                <c:pt idx="6">
                  <c:v>20.8</c:v>
                </c:pt>
                <c:pt idx="7">
                  <c:v>20</c:v>
                </c:pt>
                <c:pt idx="8">
                  <c:v>14</c:v>
                </c:pt>
                <c:pt idx="9">
                  <c:v>4</c:v>
                </c:pt>
                <c:pt idx="10">
                  <c:v>3.6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7.xml"/><Relationship Id="rId3" Type="http://schemas.openxmlformats.org/officeDocument/2006/relationships/chart" Target="../charts/chart3.xml"/><Relationship Id="rId21" Type="http://schemas.openxmlformats.org/officeDocument/2006/relationships/chart" Target="../charts/chart2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6.xml"/><Relationship Id="rId2" Type="http://schemas.openxmlformats.org/officeDocument/2006/relationships/chart" Target="../charts/chart2.xml"/><Relationship Id="rId16" Type="http://schemas.openxmlformats.org/officeDocument/2006/relationships/image" Target="../media/image1.png"/><Relationship Id="rId20" Type="http://schemas.openxmlformats.org/officeDocument/2006/relationships/chart" Target="../charts/chart1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414131</xdr:rowOff>
    </xdr:from>
    <xdr:to>
      <xdr:col>4</xdr:col>
      <xdr:colOff>193261</xdr:colOff>
      <xdr:row>0</xdr:row>
      <xdr:rowOff>1173370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0" y="414131"/>
          <a:ext cx="2650435" cy="7592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432367</xdr:colOff>
      <xdr:row>20</xdr:row>
      <xdr:rowOff>30275</xdr:rowOff>
    </xdr:from>
    <xdr:to>
      <xdr:col>7</xdr:col>
      <xdr:colOff>35092</xdr:colOff>
      <xdr:row>40</xdr:row>
      <xdr:rowOff>10775</xdr:rowOff>
    </xdr:to>
    <xdr:graphicFrame macro="">
      <xdr:nvGraphicFramePr>
        <xdr:cNvPr id="3" name="2 Gráfico" title="Numero de PO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196849</xdr:colOff>
      <xdr:row>207</xdr:row>
      <xdr:rowOff>4611</xdr:rowOff>
    </xdr:from>
    <xdr:to>
      <xdr:col>4</xdr:col>
      <xdr:colOff>1265786</xdr:colOff>
      <xdr:row>227</xdr:row>
      <xdr:rowOff>32737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1228646</xdr:colOff>
      <xdr:row>266</xdr:row>
      <xdr:rowOff>144198</xdr:rowOff>
    </xdr:from>
    <xdr:to>
      <xdr:col>14</xdr:col>
      <xdr:colOff>236588</xdr:colOff>
      <xdr:row>286</xdr:row>
      <xdr:rowOff>124698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1238587</xdr:colOff>
      <xdr:row>318</xdr:row>
      <xdr:rowOff>130965</xdr:rowOff>
    </xdr:from>
    <xdr:to>
      <xdr:col>14</xdr:col>
      <xdr:colOff>250762</xdr:colOff>
      <xdr:row>338</xdr:row>
      <xdr:rowOff>111465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47625</xdr:colOff>
      <xdr:row>422</xdr:row>
      <xdr:rowOff>65994</xdr:rowOff>
    </xdr:from>
    <xdr:to>
      <xdr:col>4</xdr:col>
      <xdr:colOff>1116562</xdr:colOff>
      <xdr:row>442</xdr:row>
      <xdr:rowOff>94119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21166</xdr:colOff>
      <xdr:row>70</xdr:row>
      <xdr:rowOff>1586</xdr:rowOff>
    </xdr:from>
    <xdr:to>
      <xdr:col>6</xdr:col>
      <xdr:colOff>900241</xdr:colOff>
      <xdr:row>89</xdr:row>
      <xdr:rowOff>162002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1033461</xdr:colOff>
      <xdr:row>70</xdr:row>
      <xdr:rowOff>19051</xdr:rowOff>
    </xdr:from>
    <xdr:to>
      <xdr:col>14</xdr:col>
      <xdr:colOff>45636</xdr:colOff>
      <xdr:row>89</xdr:row>
      <xdr:rowOff>180526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190499</xdr:colOff>
      <xdr:row>116</xdr:row>
      <xdr:rowOff>33336</xdr:rowOff>
    </xdr:from>
    <xdr:to>
      <xdr:col>6</xdr:col>
      <xdr:colOff>879074</xdr:colOff>
      <xdr:row>136</xdr:row>
      <xdr:rowOff>13836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978692</xdr:colOff>
      <xdr:row>116</xdr:row>
      <xdr:rowOff>16670</xdr:rowOff>
    </xdr:from>
    <xdr:to>
      <xdr:col>13</xdr:col>
      <xdr:colOff>952892</xdr:colOff>
      <xdr:row>135</xdr:row>
      <xdr:rowOff>178145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117774</xdr:colOff>
      <xdr:row>161</xdr:row>
      <xdr:rowOff>128284</xdr:rowOff>
    </xdr:from>
    <xdr:to>
      <xdr:col>6</xdr:col>
      <xdr:colOff>996849</xdr:colOff>
      <xdr:row>181</xdr:row>
      <xdr:rowOff>108784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59529</xdr:colOff>
      <xdr:row>486</xdr:row>
      <xdr:rowOff>122634</xdr:rowOff>
    </xdr:from>
    <xdr:to>
      <xdr:col>6</xdr:col>
      <xdr:colOff>938604</xdr:colOff>
      <xdr:row>506</xdr:row>
      <xdr:rowOff>103134</xdr:rowOff>
    </xdr:to>
    <xdr:graphicFrame macro="">
      <xdr:nvGraphicFramePr>
        <xdr:cNvPr id="34" name="3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178594</xdr:colOff>
      <xdr:row>266</xdr:row>
      <xdr:rowOff>138114</xdr:rowOff>
    </xdr:from>
    <xdr:to>
      <xdr:col>6</xdr:col>
      <xdr:colOff>1057669</xdr:colOff>
      <xdr:row>286</xdr:row>
      <xdr:rowOff>118614</xdr:rowOff>
    </xdr:to>
    <xdr:graphicFrame macro="">
      <xdr:nvGraphicFramePr>
        <xdr:cNvPr id="42" name="4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214312</xdr:colOff>
      <xdr:row>318</xdr:row>
      <xdr:rowOff>122631</xdr:rowOff>
    </xdr:from>
    <xdr:to>
      <xdr:col>6</xdr:col>
      <xdr:colOff>1093387</xdr:colOff>
      <xdr:row>338</xdr:row>
      <xdr:rowOff>103131</xdr:rowOff>
    </xdr:to>
    <xdr:graphicFrame macro="">
      <xdr:nvGraphicFramePr>
        <xdr:cNvPr id="43" name="4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59530</xdr:colOff>
      <xdr:row>371</xdr:row>
      <xdr:rowOff>51196</xdr:rowOff>
    </xdr:from>
    <xdr:to>
      <xdr:col>6</xdr:col>
      <xdr:colOff>938605</xdr:colOff>
      <xdr:row>390</xdr:row>
      <xdr:rowOff>31696</xdr:rowOff>
    </xdr:to>
    <xdr:graphicFrame macro="">
      <xdr:nvGraphicFramePr>
        <xdr:cNvPr id="73" name="7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997742</xdr:colOff>
      <xdr:row>486</xdr:row>
      <xdr:rowOff>89297</xdr:rowOff>
    </xdr:from>
    <xdr:to>
      <xdr:col>14</xdr:col>
      <xdr:colOff>9917</xdr:colOff>
      <xdr:row>506</xdr:row>
      <xdr:rowOff>69797</xdr:rowOff>
    </xdr:to>
    <xdr:graphicFrame macro="">
      <xdr:nvGraphicFramePr>
        <xdr:cNvPr id="74" name="7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1</xdr:col>
      <xdr:colOff>95250</xdr:colOff>
      <xdr:row>0</xdr:row>
      <xdr:rowOff>247649</xdr:rowOff>
    </xdr:from>
    <xdr:to>
      <xdr:col>2</xdr:col>
      <xdr:colOff>1047750</xdr:colOff>
      <xdr:row>0</xdr:row>
      <xdr:rowOff>1057274</xdr:rowOff>
    </xdr:to>
    <xdr:pic>
      <xdr:nvPicPr>
        <xdr:cNvPr id="86" name="85 Imagen"/>
        <xdr:cNvPicPr/>
      </xdr:nvPicPr>
      <xdr:blipFill rotWithShape="1"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285750" y="247649"/>
          <a:ext cx="3152775" cy="809625"/>
        </a:xfrm>
        <a:prstGeom prst="rect">
          <a:avLst/>
        </a:prstGeom>
      </xdr:spPr>
    </xdr:pic>
    <xdr:clientData/>
  </xdr:twoCellAnchor>
  <xdr:twoCellAnchor>
    <xdr:from>
      <xdr:col>6</xdr:col>
      <xdr:colOff>1068917</xdr:colOff>
      <xdr:row>161</xdr:row>
      <xdr:rowOff>115358</xdr:rowOff>
    </xdr:from>
    <xdr:to>
      <xdr:col>14</xdr:col>
      <xdr:colOff>77917</xdr:colOff>
      <xdr:row>181</xdr:row>
      <xdr:rowOff>95250</xdr:rowOff>
    </xdr:to>
    <xdr:graphicFrame macro="">
      <xdr:nvGraphicFramePr>
        <xdr:cNvPr id="89" name="8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169333</xdr:colOff>
      <xdr:row>20</xdr:row>
      <xdr:rowOff>41275</xdr:rowOff>
    </xdr:from>
    <xdr:to>
      <xdr:col>14</xdr:col>
      <xdr:colOff>458916</xdr:colOff>
      <xdr:row>40</xdr:row>
      <xdr:rowOff>42941</xdr:rowOff>
    </xdr:to>
    <xdr:graphicFrame macro="">
      <xdr:nvGraphicFramePr>
        <xdr:cNvPr id="90" name="8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529165</xdr:colOff>
      <xdr:row>207</xdr:row>
      <xdr:rowOff>30689</xdr:rowOff>
    </xdr:from>
    <xdr:to>
      <xdr:col>10</xdr:col>
      <xdr:colOff>994833</xdr:colOff>
      <xdr:row>227</xdr:row>
      <xdr:rowOff>42333</xdr:rowOff>
    </xdr:to>
    <xdr:graphicFrame macro="">
      <xdr:nvGraphicFramePr>
        <xdr:cNvPr id="91" name="9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6</xdr:col>
      <xdr:colOff>1206500</xdr:colOff>
      <xdr:row>371</xdr:row>
      <xdr:rowOff>41274</xdr:rowOff>
    </xdr:from>
    <xdr:to>
      <xdr:col>14</xdr:col>
      <xdr:colOff>215500</xdr:colOff>
      <xdr:row>390</xdr:row>
      <xdr:rowOff>21774</xdr:rowOff>
    </xdr:to>
    <xdr:graphicFrame macro="">
      <xdr:nvGraphicFramePr>
        <xdr:cNvPr id="92" name="9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</xdr:col>
      <xdr:colOff>1312332</xdr:colOff>
      <xdr:row>422</xdr:row>
      <xdr:rowOff>73024</xdr:rowOff>
    </xdr:from>
    <xdr:to>
      <xdr:col>9</xdr:col>
      <xdr:colOff>994833</xdr:colOff>
      <xdr:row>442</xdr:row>
      <xdr:rowOff>116416</xdr:rowOff>
    </xdr:to>
    <xdr:graphicFrame macro="">
      <xdr:nvGraphicFramePr>
        <xdr:cNvPr id="93" name="9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5"/>
  <sheetViews>
    <sheetView showGridLines="0" view="pageLayout" zoomScale="69" zoomScaleNormal="100" zoomScalePageLayoutView="69" workbookViewId="0">
      <selection activeCell="A33" sqref="A33:XFD33"/>
    </sheetView>
  </sheetViews>
  <sheetFormatPr baseColWidth="10" defaultRowHeight="18.75" x14ac:dyDescent="0.3"/>
  <cols>
    <col min="1" max="1" width="5.85546875" style="3" customWidth="1"/>
    <col min="2" max="2" width="5.7109375" style="3" customWidth="1"/>
    <col min="3" max="3" width="11.42578125" style="13"/>
    <col min="4" max="16384" width="11.42578125" style="3"/>
  </cols>
  <sheetData>
    <row r="1" spans="2:15" s="1" customFormat="1" ht="134.25" customHeight="1" x14ac:dyDescent="0.2">
      <c r="B1" s="95" t="s">
        <v>0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2:15" s="1" customFormat="1" ht="18" x14ac:dyDescent="0.25">
      <c r="C2" s="2"/>
    </row>
    <row r="3" spans="2:15" ht="18" x14ac:dyDescent="0.25">
      <c r="C3" s="96" t="str">
        <f>+'Año 2015'!B3</f>
        <v>ESTADÍSTICAS DE CAJEROS AUTOMÁTICOS (ATM)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</row>
    <row r="4" spans="2:15" ht="18" x14ac:dyDescent="0.25">
      <c r="C4" s="96" t="str">
        <f>+'Año 2015'!B4</f>
        <v>Año 2015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</row>
    <row r="5" spans="2:15" ht="20.25" x14ac:dyDescent="0.25">
      <c r="C5" s="4" t="str">
        <f>+'Año 2015'!B5</f>
        <v>Fecha de publicación: Agosto de 2016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ht="20.25" x14ac:dyDescent="0.25">
      <c r="C6" s="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2:15" ht="18" x14ac:dyDescent="0.25">
      <c r="C7" s="7" t="s">
        <v>1</v>
      </c>
    </row>
    <row r="9" spans="2:15" ht="18" x14ac:dyDescent="0.25">
      <c r="C9" s="8" t="str">
        <f>+'Año 2015'!B8</f>
        <v>SECCIÓN I: NÚMERO DE CAJEROS AUTOMÁTICOS (ATM)</v>
      </c>
    </row>
    <row r="10" spans="2:15" ht="18" x14ac:dyDescent="0.25">
      <c r="C10" s="9"/>
    </row>
    <row r="11" spans="2:15" ht="18" x14ac:dyDescent="0.25">
      <c r="C11" s="63" t="str">
        <f>+'Año 2015'!B10</f>
        <v>1.1 Número de cajeros automáticos (ATM)</v>
      </c>
    </row>
    <row r="12" spans="2:15" ht="12.75" customHeight="1" x14ac:dyDescent="0.25">
      <c r="C12" s="11"/>
    </row>
    <row r="13" spans="2:15" ht="18" x14ac:dyDescent="0.25">
      <c r="C13" s="11" t="str">
        <f>+'Año 2015'!B12</f>
        <v>1.1.1 Evolución del número de cajeros automáticos (ATM en oficina/ATM otro sitio)</v>
      </c>
    </row>
    <row r="14" spans="2:15" ht="18" x14ac:dyDescent="0.25">
      <c r="C14" s="11"/>
    </row>
    <row r="15" spans="2:15" ht="18" x14ac:dyDescent="0.25">
      <c r="C15" s="8" t="str">
        <f>+'Año 2015'!B46</f>
        <v>SECCIÓN II: NÚMERO DE CAJEROS AUTOMÁTICOS POR ENTIDAD FINANCIERA</v>
      </c>
    </row>
    <row r="16" spans="2:15" ht="18" x14ac:dyDescent="0.25">
      <c r="C16" s="63" t="str">
        <f>+'Año 2015'!B48</f>
        <v>2.1 Número de cajeros automáticos por entidad (ATM en oficina)</v>
      </c>
    </row>
    <row r="17" spans="3:3" ht="18" x14ac:dyDescent="0.25">
      <c r="C17" s="63" t="str">
        <f>+'Año 2015'!B94</f>
        <v>2.2 Número de cajeros automáticos por entidad (ATM en otro sitio)</v>
      </c>
    </row>
    <row r="18" spans="3:3" ht="18" x14ac:dyDescent="0.25">
      <c r="C18" s="63" t="str">
        <f>+'Año 2015'!B139</f>
        <v>2.3 Número total de cajeros automáticos por entidad (ATM en oficina y ATM en otro sitio)</v>
      </c>
    </row>
    <row r="19" spans="3:3" ht="18" x14ac:dyDescent="0.25">
      <c r="C19" s="63" t="str">
        <f>+'Año 2015'!B185</f>
        <v xml:space="preserve">2.4 Resumen de cajeros automáticos por entidad </v>
      </c>
    </row>
    <row r="20" spans="3:3" ht="18" x14ac:dyDescent="0.25">
      <c r="C20" s="11"/>
    </row>
    <row r="21" spans="3:3" ht="18" x14ac:dyDescent="0.25">
      <c r="C21" s="8" t="str">
        <f>+'Año 2015'!B236</f>
        <v>SECCIÓN III: NÚMERO DE CAJEROS AUTOMÁTICOS POR PROVINCIA</v>
      </c>
    </row>
    <row r="22" spans="3:3" ht="18" x14ac:dyDescent="0.25">
      <c r="C22" s="63" t="str">
        <f>+'Año 2015'!B238</f>
        <v>3.1 Número de cajeros automáticos por provincia (ATM en oficina)</v>
      </c>
    </row>
    <row r="23" spans="3:3" ht="18" x14ac:dyDescent="0.25">
      <c r="C23" s="63" t="str">
        <f>+'Año 2015'!B290</f>
        <v>3.2 Número de cajeros automáticos por provincia (ATM en otro sitio)</v>
      </c>
    </row>
    <row r="24" spans="3:3" ht="18" x14ac:dyDescent="0.25">
      <c r="C24" s="63" t="str">
        <f>+'Año 2015'!B342</f>
        <v>3.3 Número de cajeros automáticos por provincia (ATM en oficina y ATM en otro sitio)</v>
      </c>
    </row>
    <row r="25" spans="3:3" ht="18" x14ac:dyDescent="0.25">
      <c r="C25" s="63" t="str">
        <f>+'Año 2015'!B393</f>
        <v>3.4 Resumen de cajeros automáticos por provincia</v>
      </c>
    </row>
    <row r="26" spans="3:3" ht="18" x14ac:dyDescent="0.25">
      <c r="C26" s="11"/>
    </row>
    <row r="27" spans="3:3" ht="18" x14ac:dyDescent="0.25">
      <c r="C27" s="8" t="str">
        <f>+'Año 2015'!B447</f>
        <v>SECCIÓN IV: NÚMERO DE CAJEROS AUTOMÁTICOS POR TIPO LOCAL</v>
      </c>
    </row>
    <row r="28" spans="3:3" ht="18" x14ac:dyDescent="0.25">
      <c r="C28" s="11" t="str">
        <f>+'Año 2015'!B449</f>
        <v>4.1 Número de cajeros automáticos por tipo de local (ATM en oficina/ATM en otro sitio)</v>
      </c>
    </row>
    <row r="29" spans="3:3" ht="18" x14ac:dyDescent="0.25">
      <c r="C29" s="10"/>
    </row>
    <row r="30" spans="3:3" ht="18" x14ac:dyDescent="0.25">
      <c r="C30" s="8" t="str">
        <f>+'Año 2015'!B514</f>
        <v>SECCIÓN V: NÚMERO DE CAJEROS AUTOMÁTICOS POR ENTIDAD Y PROVINCIA</v>
      </c>
    </row>
    <row r="31" spans="3:3" ht="18" x14ac:dyDescent="0.25">
      <c r="C31" s="63" t="str">
        <f>+'Año 2015'!B516</f>
        <v>5.1 Número de cajeros automáticos por entidad y provincia (ATM en oficina/ATM en otro sitio)</v>
      </c>
    </row>
    <row r="32" spans="3:3" ht="18.75" customHeight="1" x14ac:dyDescent="0.25">
      <c r="C32" s="11"/>
    </row>
    <row r="33" spans="3:3" ht="18" x14ac:dyDescent="0.25">
      <c r="C33" s="8" t="str">
        <f>+'Año 2015'!B730</f>
        <v>SECCIÓN VI: CONSIDERANDOS</v>
      </c>
    </row>
    <row r="34" spans="3:3" ht="18" x14ac:dyDescent="0.25">
      <c r="C34" s="8"/>
    </row>
    <row r="35" spans="3:3" ht="18" x14ac:dyDescent="0.25">
      <c r="C35" s="8" t="str">
        <f>+'Año 2015'!B734</f>
        <v>SECCIÓN VII: CONTACTOS</v>
      </c>
    </row>
    <row r="36" spans="3:3" ht="18" x14ac:dyDescent="0.25">
      <c r="C36" s="11"/>
    </row>
    <row r="37" spans="3:3" ht="18" x14ac:dyDescent="0.25">
      <c r="C37" s="11"/>
    </row>
    <row r="38" spans="3:3" ht="15" x14ac:dyDescent="0.25">
      <c r="C38" s="3"/>
    </row>
    <row r="39" spans="3:3" ht="18" x14ac:dyDescent="0.25">
      <c r="C39" s="8"/>
    </row>
    <row r="41" spans="3:3" ht="18" x14ac:dyDescent="0.25">
      <c r="C41" s="12"/>
    </row>
    <row r="43" spans="3:3" ht="18" x14ac:dyDescent="0.25">
      <c r="C43" s="9"/>
    </row>
    <row r="44" spans="3:3" ht="18" x14ac:dyDescent="0.25">
      <c r="C44" s="10"/>
    </row>
    <row r="45" spans="3:3" ht="18" x14ac:dyDescent="0.25">
      <c r="C45" s="11"/>
    </row>
    <row r="46" spans="3:3" ht="18" x14ac:dyDescent="0.25">
      <c r="C46" s="11"/>
    </row>
    <row r="47" spans="3:3" ht="18" x14ac:dyDescent="0.25">
      <c r="C47" s="11"/>
    </row>
    <row r="48" spans="3:3" ht="18" x14ac:dyDescent="0.25">
      <c r="C48" s="11"/>
    </row>
    <row r="49" spans="3:3" ht="18" x14ac:dyDescent="0.25">
      <c r="C49" s="10"/>
    </row>
    <row r="50" spans="3:3" ht="18" x14ac:dyDescent="0.25">
      <c r="C50" s="11"/>
    </row>
    <row r="51" spans="3:3" ht="18" x14ac:dyDescent="0.25">
      <c r="C51" s="11"/>
    </row>
    <row r="52" spans="3:3" ht="18" x14ac:dyDescent="0.25">
      <c r="C52" s="11"/>
    </row>
    <row r="53" spans="3:3" ht="18" x14ac:dyDescent="0.25">
      <c r="C53" s="11"/>
    </row>
    <row r="54" spans="3:3" ht="18" x14ac:dyDescent="0.25">
      <c r="C54" s="10"/>
    </row>
    <row r="55" spans="3:3" ht="18" x14ac:dyDescent="0.25">
      <c r="C55" s="11"/>
    </row>
    <row r="56" spans="3:3" ht="18" x14ac:dyDescent="0.25">
      <c r="C56" s="11"/>
    </row>
    <row r="57" spans="3:3" ht="18" x14ac:dyDescent="0.25">
      <c r="C57" s="11"/>
    </row>
    <row r="58" spans="3:3" ht="18" x14ac:dyDescent="0.25">
      <c r="C58" s="11"/>
    </row>
    <row r="59" spans="3:3" ht="18" x14ac:dyDescent="0.25">
      <c r="C59" s="10"/>
    </row>
    <row r="60" spans="3:3" ht="18" x14ac:dyDescent="0.25">
      <c r="C60" s="11"/>
    </row>
    <row r="61" spans="3:3" ht="18" x14ac:dyDescent="0.25">
      <c r="C61" s="11"/>
    </row>
    <row r="62" spans="3:3" ht="18" x14ac:dyDescent="0.25">
      <c r="C62" s="11"/>
    </row>
    <row r="63" spans="3:3" ht="18" x14ac:dyDescent="0.25">
      <c r="C63" s="11"/>
    </row>
    <row r="64" spans="3:3" ht="18" x14ac:dyDescent="0.25">
      <c r="C64" s="9"/>
    </row>
    <row r="65" spans="3:3" ht="18" x14ac:dyDescent="0.25">
      <c r="C65" s="10"/>
    </row>
    <row r="66" spans="3:3" ht="18" x14ac:dyDescent="0.25">
      <c r="C66" s="11"/>
    </row>
    <row r="67" spans="3:3" ht="18" x14ac:dyDescent="0.25">
      <c r="C67" s="11"/>
    </row>
    <row r="68" spans="3:3" ht="18" x14ac:dyDescent="0.25">
      <c r="C68" s="11"/>
    </row>
    <row r="69" spans="3:3" ht="18" x14ac:dyDescent="0.25">
      <c r="C69" s="11"/>
    </row>
    <row r="70" spans="3:3" ht="18" x14ac:dyDescent="0.25">
      <c r="C70" s="10"/>
    </row>
    <row r="71" spans="3:3" ht="18" x14ac:dyDescent="0.25">
      <c r="C71" s="11"/>
    </row>
    <row r="72" spans="3:3" ht="18" x14ac:dyDescent="0.25">
      <c r="C72" s="11"/>
    </row>
    <row r="73" spans="3:3" ht="18" x14ac:dyDescent="0.25">
      <c r="C73" s="11"/>
    </row>
    <row r="74" spans="3:3" ht="18" x14ac:dyDescent="0.25">
      <c r="C74" s="11"/>
    </row>
    <row r="75" spans="3:3" ht="18" x14ac:dyDescent="0.25">
      <c r="C75" s="10"/>
    </row>
    <row r="76" spans="3:3" ht="18" x14ac:dyDescent="0.25">
      <c r="C76" s="11"/>
    </row>
    <row r="77" spans="3:3" ht="18" x14ac:dyDescent="0.25">
      <c r="C77" s="11"/>
    </row>
    <row r="78" spans="3:3" ht="18" x14ac:dyDescent="0.25">
      <c r="C78" s="11"/>
    </row>
    <row r="79" spans="3:3" ht="18" x14ac:dyDescent="0.25">
      <c r="C79" s="11"/>
    </row>
    <row r="80" spans="3:3" ht="18" x14ac:dyDescent="0.25">
      <c r="C80" s="9"/>
    </row>
    <row r="81" spans="3:3" ht="18" x14ac:dyDescent="0.25">
      <c r="C81" s="10"/>
    </row>
    <row r="82" spans="3:3" ht="18" x14ac:dyDescent="0.25">
      <c r="C82" s="11"/>
    </row>
    <row r="83" spans="3:3" ht="18" x14ac:dyDescent="0.25">
      <c r="C83" s="11"/>
    </row>
    <row r="84" spans="3:3" ht="18" x14ac:dyDescent="0.25">
      <c r="C84" s="11"/>
    </row>
    <row r="85" spans="3:3" ht="18" x14ac:dyDescent="0.25">
      <c r="C85" s="11"/>
    </row>
    <row r="86" spans="3:3" ht="18" x14ac:dyDescent="0.25">
      <c r="C86" s="10"/>
    </row>
    <row r="87" spans="3:3" ht="18" x14ac:dyDescent="0.25">
      <c r="C87" s="11"/>
    </row>
    <row r="88" spans="3:3" ht="18" x14ac:dyDescent="0.25">
      <c r="C88" s="11"/>
    </row>
    <row r="89" spans="3:3" ht="18" x14ac:dyDescent="0.25">
      <c r="C89" s="11"/>
    </row>
    <row r="90" spans="3:3" ht="18" x14ac:dyDescent="0.25">
      <c r="C90" s="11"/>
    </row>
    <row r="91" spans="3:3" ht="18" x14ac:dyDescent="0.25">
      <c r="C91" s="10"/>
    </row>
    <row r="92" spans="3:3" ht="18" x14ac:dyDescent="0.25">
      <c r="C92" s="11"/>
    </row>
    <row r="93" spans="3:3" ht="18" x14ac:dyDescent="0.25">
      <c r="C93" s="11"/>
    </row>
    <row r="94" spans="3:3" ht="18" x14ac:dyDescent="0.25">
      <c r="C94" s="11"/>
    </row>
    <row r="95" spans="3:3" ht="18" x14ac:dyDescent="0.25">
      <c r="C95" s="11"/>
    </row>
  </sheetData>
  <sheetProtection password="D826" sheet="1" formatCells="0" formatColumns="0" formatRows="0" insertColumns="0" insertRows="0" insertHyperlinks="0" deleteColumns="0" deleteRows="0" sort="0" autoFilter="0" pivotTables="0"/>
  <mergeCells count="3">
    <mergeCell ref="B1:O1"/>
    <mergeCell ref="C3:O3"/>
    <mergeCell ref="C4:O4"/>
  </mergeCells>
  <pageMargins left="0.70866141732283472" right="0.70866141732283472" top="0.74803149606299213" bottom="0.74803149606299213" header="0.31496062992125984" footer="0.31496062992125984"/>
  <pageSetup scale="56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4"/>
  <sheetViews>
    <sheetView showGridLines="0" tabSelected="1" zoomScale="90" zoomScaleNormal="90" zoomScaleSheetLayoutView="70" workbookViewId="0">
      <selection activeCell="C547" sqref="C547"/>
    </sheetView>
  </sheetViews>
  <sheetFormatPr baseColWidth="10" defaultRowHeight="14.25" x14ac:dyDescent="0.2"/>
  <cols>
    <col min="1" max="1" width="2.85546875" style="14" customWidth="1"/>
    <col min="2" max="2" width="33" style="14" customWidth="1"/>
    <col min="3" max="3" width="21.140625" style="14" customWidth="1"/>
    <col min="4" max="4" width="21" style="14" customWidth="1"/>
    <col min="5" max="5" width="20" style="14" customWidth="1"/>
    <col min="6" max="6" width="15.85546875" style="14" customWidth="1"/>
    <col min="7" max="7" width="19.140625" style="14" customWidth="1"/>
    <col min="8" max="8" width="19" style="14" customWidth="1"/>
    <col min="9" max="9" width="16.140625" style="14" customWidth="1"/>
    <col min="10" max="10" width="16.85546875" style="14" customWidth="1"/>
    <col min="11" max="12" width="18.140625" style="14" customWidth="1"/>
    <col min="13" max="13" width="17.140625" style="14" customWidth="1"/>
    <col min="14" max="14" width="14.42578125" style="14" customWidth="1"/>
    <col min="15" max="15" width="15.5703125" style="14" bestFit="1" customWidth="1"/>
    <col min="16" max="16" width="16.85546875" style="14" bestFit="1" customWidth="1"/>
    <col min="17" max="17" width="15.5703125" style="14" bestFit="1" customWidth="1"/>
    <col min="18" max="18" width="11.7109375" style="14" bestFit="1" customWidth="1"/>
    <col min="19" max="16384" width="11.42578125" style="14"/>
  </cols>
  <sheetData>
    <row r="1" spans="1:16" ht="134.25" customHeight="1" x14ac:dyDescent="0.6">
      <c r="B1" s="98" t="s">
        <v>0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2" spans="1:16" ht="15" x14ac:dyDescent="0.25">
      <c r="C2" s="19"/>
    </row>
    <row r="3" spans="1:16" ht="35.25" x14ac:dyDescent="0.2">
      <c r="B3" s="99" t="s">
        <v>35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</row>
    <row r="4" spans="1:16" ht="35.25" x14ac:dyDescent="0.5">
      <c r="B4" s="100" t="s">
        <v>111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</row>
    <row r="5" spans="1:16" ht="15" x14ac:dyDescent="0.2">
      <c r="B5" s="42" t="s">
        <v>34</v>
      </c>
      <c r="C5" s="1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1"/>
    </row>
    <row r="6" spans="1:16" s="1" customFormat="1" ht="15" x14ac:dyDescent="0.2">
      <c r="B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6" ht="18.75" customHeight="1" x14ac:dyDescent="0.2">
      <c r="C7" s="15"/>
    </row>
    <row r="8" spans="1:16" ht="26.25" x14ac:dyDescent="0.4">
      <c r="A8" s="44"/>
      <c r="B8" s="16" t="s">
        <v>37</v>
      </c>
      <c r="C8" s="45"/>
      <c r="D8" s="45"/>
      <c r="E8" s="45"/>
      <c r="F8" s="46"/>
      <c r="G8" s="46"/>
      <c r="H8" s="47"/>
      <c r="I8" s="47"/>
      <c r="J8" s="48"/>
      <c r="K8" s="48"/>
      <c r="L8" s="48"/>
      <c r="M8" s="48"/>
      <c r="N8" s="48"/>
      <c r="O8" s="34"/>
    </row>
    <row r="9" spans="1:16" ht="15" x14ac:dyDescent="0.25">
      <c r="A9" s="44"/>
      <c r="B9" s="49"/>
      <c r="C9" s="50"/>
      <c r="D9" s="50"/>
      <c r="E9" s="50"/>
      <c r="F9" s="47"/>
      <c r="G9" s="47"/>
      <c r="H9" s="47"/>
      <c r="I9" s="47"/>
      <c r="J9" s="48"/>
      <c r="K9" s="48"/>
      <c r="L9" s="48"/>
      <c r="M9" s="48"/>
      <c r="N9" s="48"/>
      <c r="O9" s="34"/>
    </row>
    <row r="10" spans="1:16" ht="23.25" x14ac:dyDescent="0.35">
      <c r="A10" s="44"/>
      <c r="B10" s="17" t="s">
        <v>39</v>
      </c>
      <c r="C10" s="50"/>
      <c r="D10" s="50"/>
      <c r="E10" s="50"/>
      <c r="F10" s="47"/>
      <c r="G10" s="47"/>
      <c r="H10" s="47"/>
      <c r="I10" s="47"/>
      <c r="J10" s="48"/>
      <c r="K10" s="48"/>
      <c r="L10" s="48"/>
      <c r="M10" s="48"/>
      <c r="N10" s="48"/>
      <c r="O10" s="34"/>
    </row>
    <row r="11" spans="1:16" ht="15" x14ac:dyDescent="0.25">
      <c r="A11" s="44"/>
      <c r="B11" s="49"/>
      <c r="C11" s="50"/>
      <c r="D11" s="50"/>
      <c r="E11" s="50"/>
      <c r="F11" s="47"/>
      <c r="G11" s="47"/>
      <c r="H11" s="47"/>
      <c r="I11" s="47"/>
      <c r="J11" s="48"/>
      <c r="K11" s="48"/>
      <c r="L11" s="48"/>
      <c r="M11" s="48"/>
      <c r="N11" s="48"/>
      <c r="O11" s="34"/>
    </row>
    <row r="12" spans="1:16" ht="20.25" x14ac:dyDescent="0.3">
      <c r="A12" s="44"/>
      <c r="B12" s="64" t="s">
        <v>38</v>
      </c>
      <c r="C12" s="50"/>
      <c r="D12" s="50"/>
      <c r="E12" s="50"/>
      <c r="F12" s="47"/>
      <c r="G12" s="47"/>
      <c r="H12" s="47"/>
      <c r="I12" s="47"/>
      <c r="J12" s="48"/>
      <c r="K12" s="48"/>
      <c r="L12" s="48"/>
      <c r="M12" s="48"/>
      <c r="N12" s="48"/>
      <c r="O12" s="34"/>
    </row>
    <row r="14" spans="1:16" ht="15" x14ac:dyDescent="0.25">
      <c r="H14" s="66"/>
      <c r="I14" s="66"/>
      <c r="J14" s="66"/>
    </row>
    <row r="15" spans="1:16" ht="30.75" thickBot="1" x14ac:dyDescent="0.25">
      <c r="B15" s="18" t="s">
        <v>28</v>
      </c>
      <c r="C15" s="68" t="s">
        <v>112</v>
      </c>
      <c r="D15" s="68" t="s">
        <v>113</v>
      </c>
      <c r="E15" s="68" t="s">
        <v>114</v>
      </c>
      <c r="F15" s="68" t="s">
        <v>115</v>
      </c>
      <c r="G15" s="68" t="s">
        <v>116</v>
      </c>
      <c r="H15" s="68" t="s">
        <v>117</v>
      </c>
      <c r="I15" s="65" t="s">
        <v>118</v>
      </c>
      <c r="J15" s="65" t="s">
        <v>119</v>
      </c>
      <c r="K15" s="65" t="s">
        <v>120</v>
      </c>
      <c r="L15" s="65" t="s">
        <v>121</v>
      </c>
      <c r="M15" s="65" t="s">
        <v>122</v>
      </c>
      <c r="N15" s="65" t="s">
        <v>123</v>
      </c>
      <c r="O15" s="65" t="s">
        <v>27</v>
      </c>
      <c r="P15" s="65" t="s">
        <v>66</v>
      </c>
    </row>
    <row r="16" spans="1:16" ht="15" x14ac:dyDescent="0.25">
      <c r="B16" s="19" t="s">
        <v>36</v>
      </c>
      <c r="C16" s="80"/>
      <c r="D16" s="80"/>
      <c r="E16" s="80"/>
      <c r="F16" s="80"/>
      <c r="G16" s="80"/>
      <c r="H16" s="80"/>
      <c r="I16" s="80"/>
      <c r="J16" s="21">
        <v>2357</v>
      </c>
      <c r="K16" s="21">
        <v>2152</v>
      </c>
      <c r="L16" s="21">
        <v>2159</v>
      </c>
      <c r="M16" s="21">
        <v>2173</v>
      </c>
      <c r="N16" s="21">
        <v>2225</v>
      </c>
      <c r="O16" s="26">
        <f>+INT(AVERAGE(C16:N16))</f>
        <v>2213</v>
      </c>
      <c r="P16" s="79">
        <f>+O16/$O$18</f>
        <v>0.57962283918281821</v>
      </c>
    </row>
    <row r="17" spans="2:16" ht="15.75" thickBot="1" x14ac:dyDescent="0.3">
      <c r="B17" s="19" t="s">
        <v>40</v>
      </c>
      <c r="C17" s="91"/>
      <c r="D17" s="91"/>
      <c r="E17" s="91"/>
      <c r="F17" s="91"/>
      <c r="G17" s="91"/>
      <c r="H17" s="91"/>
      <c r="I17" s="91"/>
      <c r="J17" s="25">
        <v>1406</v>
      </c>
      <c r="K17" s="25">
        <v>1631</v>
      </c>
      <c r="L17" s="25">
        <v>1658</v>
      </c>
      <c r="M17" s="25">
        <v>1656</v>
      </c>
      <c r="N17" s="25">
        <v>1675</v>
      </c>
      <c r="O17" s="35">
        <f>+INT(AVERAGE(C17:N17))</f>
        <v>1605</v>
      </c>
      <c r="P17" s="83">
        <f>+O17/$O$18</f>
        <v>0.42037716081718179</v>
      </c>
    </row>
    <row r="18" spans="2:16" ht="15.75" thickTop="1" x14ac:dyDescent="0.25">
      <c r="B18" s="69" t="s">
        <v>41</v>
      </c>
      <c r="C18" s="20">
        <v>3701</v>
      </c>
      <c r="D18" s="20">
        <v>3634</v>
      </c>
      <c r="E18" s="20">
        <v>3651</v>
      </c>
      <c r="F18" s="20">
        <v>3679</v>
      </c>
      <c r="G18" s="20">
        <v>3693</v>
      </c>
      <c r="H18" s="20">
        <v>3701</v>
      </c>
      <c r="I18" s="20">
        <v>3723</v>
      </c>
      <c r="J18" s="20">
        <f t="shared" ref="J18:O18" si="0">SUM(J16:J17)</f>
        <v>3763</v>
      </c>
      <c r="K18" s="20">
        <f t="shared" si="0"/>
        <v>3783</v>
      </c>
      <c r="L18" s="20">
        <f t="shared" si="0"/>
        <v>3817</v>
      </c>
      <c r="M18" s="20">
        <f t="shared" si="0"/>
        <v>3829</v>
      </c>
      <c r="N18" s="20">
        <f t="shared" si="0"/>
        <v>3900</v>
      </c>
      <c r="O18" s="20">
        <f t="shared" si="0"/>
        <v>3818</v>
      </c>
      <c r="P18" s="79">
        <f>SUM(P16:P17)</f>
        <v>1</v>
      </c>
    </row>
    <row r="42" spans="1:15" x14ac:dyDescent="0.2">
      <c r="F42" s="21"/>
    </row>
    <row r="43" spans="1:15" ht="21.75" customHeight="1" x14ac:dyDescent="0.2">
      <c r="F43" s="21"/>
    </row>
    <row r="44" spans="1:15" s="53" customFormat="1" ht="7.5" customHeight="1" x14ac:dyDescent="0.2"/>
    <row r="46" spans="1:15" ht="26.25" x14ac:dyDescent="0.4">
      <c r="A46" s="44"/>
      <c r="B46" s="16" t="s">
        <v>42</v>
      </c>
      <c r="C46" s="45"/>
      <c r="D46" s="45"/>
      <c r="E46" s="45"/>
      <c r="F46" s="46"/>
      <c r="G46" s="46"/>
      <c r="H46" s="47"/>
      <c r="I46" s="47"/>
      <c r="J46" s="48"/>
      <c r="K46" s="48"/>
      <c r="L46" s="48"/>
      <c r="M46" s="48"/>
      <c r="N46" s="48"/>
      <c r="O46" s="34"/>
    </row>
    <row r="47" spans="1:15" ht="15" x14ac:dyDescent="0.25">
      <c r="B47" s="54"/>
    </row>
    <row r="48" spans="1:15" ht="23.25" x14ac:dyDescent="0.35">
      <c r="A48" s="44"/>
      <c r="B48" s="17" t="s">
        <v>43</v>
      </c>
      <c r="C48" s="50"/>
      <c r="D48" s="50"/>
      <c r="E48" s="50"/>
      <c r="F48" s="47"/>
      <c r="G48" s="47"/>
      <c r="H48" s="47"/>
      <c r="I48" s="47"/>
      <c r="J48" s="48"/>
      <c r="K48" s="48"/>
      <c r="L48" s="48"/>
      <c r="M48" s="48"/>
      <c r="N48" s="48"/>
      <c r="O48" s="34"/>
    </row>
    <row r="49" spans="2:16" ht="15" x14ac:dyDescent="0.25">
      <c r="B49" s="19"/>
    </row>
    <row r="50" spans="2:16" x14ac:dyDescent="0.2">
      <c r="H50" s="52">
        <v>10</v>
      </c>
      <c r="I50" s="52">
        <v>11</v>
      </c>
      <c r="J50" s="52">
        <v>12</v>
      </c>
    </row>
    <row r="51" spans="2:16" ht="30.75" thickBot="1" x14ac:dyDescent="0.25">
      <c r="B51" s="92" t="s">
        <v>61</v>
      </c>
      <c r="C51" s="68" t="s">
        <v>112</v>
      </c>
      <c r="D51" s="68" t="s">
        <v>113</v>
      </c>
      <c r="E51" s="68" t="s">
        <v>114</v>
      </c>
      <c r="F51" s="68" t="s">
        <v>115</v>
      </c>
      <c r="G51" s="68" t="s">
        <v>116</v>
      </c>
      <c r="H51" s="68" t="s">
        <v>117</v>
      </c>
      <c r="I51" s="65" t="s">
        <v>118</v>
      </c>
      <c r="J51" s="65" t="s">
        <v>119</v>
      </c>
      <c r="K51" s="65" t="s">
        <v>120</v>
      </c>
      <c r="L51" s="65" t="s">
        <v>121</v>
      </c>
      <c r="M51" s="65" t="s">
        <v>122</v>
      </c>
      <c r="N51" s="65" t="s">
        <v>123</v>
      </c>
      <c r="O51" s="65" t="s">
        <v>27</v>
      </c>
      <c r="P51" s="65" t="s">
        <v>58</v>
      </c>
    </row>
    <row r="52" spans="2:16" ht="15" x14ac:dyDescent="0.25">
      <c r="B52" s="14" t="s">
        <v>44</v>
      </c>
      <c r="C52" s="21"/>
      <c r="D52" s="21"/>
      <c r="E52" s="21"/>
      <c r="F52" s="21"/>
      <c r="G52" s="21"/>
      <c r="H52" s="21"/>
      <c r="I52" s="21"/>
      <c r="J52" s="21">
        <v>758</v>
      </c>
      <c r="K52" s="21">
        <v>776</v>
      </c>
      <c r="L52" s="21">
        <v>777</v>
      </c>
      <c r="M52" s="21">
        <v>781</v>
      </c>
      <c r="N52" s="21">
        <v>787</v>
      </c>
      <c r="O52" s="32">
        <f>+AVERAGE(C52:N52)</f>
        <v>775.8</v>
      </c>
      <c r="P52" s="79">
        <f>+O52/$O$69</f>
        <v>0.35053316464847273</v>
      </c>
    </row>
    <row r="53" spans="2:16" ht="15" x14ac:dyDescent="0.25">
      <c r="B53" s="14" t="s">
        <v>45</v>
      </c>
      <c r="C53" s="21"/>
      <c r="D53" s="21"/>
      <c r="E53" s="21"/>
      <c r="F53" s="21"/>
      <c r="G53" s="21"/>
      <c r="H53" s="21"/>
      <c r="I53" s="21"/>
      <c r="J53" s="21">
        <v>367</v>
      </c>
      <c r="K53" s="21">
        <v>366</v>
      </c>
      <c r="L53" s="21">
        <v>366</v>
      </c>
      <c r="M53" s="21">
        <v>367</v>
      </c>
      <c r="N53" s="21">
        <v>368</v>
      </c>
      <c r="O53" s="32">
        <f t="shared" ref="O53:O66" si="1">+AVERAGE(C53:N53)</f>
        <v>366.8</v>
      </c>
      <c r="P53" s="79">
        <f t="shared" ref="P53:P68" si="2">+O53/$O$69</f>
        <v>0.16573287547442617</v>
      </c>
    </row>
    <row r="54" spans="2:16" ht="15" x14ac:dyDescent="0.25">
      <c r="B54" s="14" t="s">
        <v>46</v>
      </c>
      <c r="C54" s="21"/>
      <c r="D54" s="21"/>
      <c r="E54" s="21"/>
      <c r="F54" s="21"/>
      <c r="G54" s="21"/>
      <c r="H54" s="21"/>
      <c r="I54" s="21"/>
      <c r="J54" s="21">
        <v>286</v>
      </c>
      <c r="K54" s="21">
        <v>232</v>
      </c>
      <c r="L54" s="21">
        <v>233</v>
      </c>
      <c r="M54" s="21">
        <v>239</v>
      </c>
      <c r="N54" s="21">
        <v>228</v>
      </c>
      <c r="O54" s="32">
        <f t="shared" si="1"/>
        <v>243.6</v>
      </c>
      <c r="P54" s="79">
        <f t="shared" si="2"/>
        <v>0.11006687149828301</v>
      </c>
    </row>
    <row r="55" spans="2:16" ht="15" x14ac:dyDescent="0.25">
      <c r="B55" s="14" t="s">
        <v>47</v>
      </c>
      <c r="C55" s="21"/>
      <c r="D55" s="21"/>
      <c r="E55" s="21"/>
      <c r="F55" s="21"/>
      <c r="G55" s="21"/>
      <c r="H55" s="21"/>
      <c r="I55" s="21"/>
      <c r="J55" s="21">
        <v>190</v>
      </c>
      <c r="K55" s="21">
        <v>191</v>
      </c>
      <c r="L55" s="102">
        <v>193</v>
      </c>
      <c r="M55" s="102">
        <v>195</v>
      </c>
      <c r="N55" s="21">
        <v>200</v>
      </c>
      <c r="O55" s="32">
        <f t="shared" si="1"/>
        <v>193.8</v>
      </c>
      <c r="P55" s="79">
        <f t="shared" si="2"/>
        <v>8.7565515994939447E-2</v>
      </c>
    </row>
    <row r="56" spans="2:16" ht="15" x14ac:dyDescent="0.25">
      <c r="B56" s="14" t="s">
        <v>30</v>
      </c>
      <c r="C56" s="21"/>
      <c r="D56" s="21"/>
      <c r="E56" s="21"/>
      <c r="F56" s="21"/>
      <c r="G56" s="21"/>
      <c r="H56" s="21"/>
      <c r="I56" s="21"/>
      <c r="J56" s="21">
        <v>180</v>
      </c>
      <c r="K56" s="21">
        <v>180</v>
      </c>
      <c r="L56" s="21">
        <v>180</v>
      </c>
      <c r="M56" s="21">
        <v>181</v>
      </c>
      <c r="N56" s="21">
        <v>181</v>
      </c>
      <c r="O56" s="32">
        <f t="shared" si="1"/>
        <v>180.4</v>
      </c>
      <c r="P56" s="79">
        <f t="shared" si="2"/>
        <v>8.1510934393638157E-2</v>
      </c>
    </row>
    <row r="57" spans="2:16" ht="15" x14ac:dyDescent="0.25">
      <c r="B57" s="14" t="s">
        <v>48</v>
      </c>
      <c r="C57" s="21"/>
      <c r="D57" s="21"/>
      <c r="E57" s="21"/>
      <c r="F57" s="21"/>
      <c r="G57" s="21"/>
      <c r="H57" s="21"/>
      <c r="I57" s="21"/>
      <c r="J57" s="21">
        <v>315</v>
      </c>
      <c r="K57" s="21">
        <v>146</v>
      </c>
      <c r="L57" s="21">
        <v>146</v>
      </c>
      <c r="M57" s="21">
        <v>147</v>
      </c>
      <c r="N57" s="21">
        <v>147</v>
      </c>
      <c r="O57" s="32">
        <f t="shared" si="1"/>
        <v>180.2</v>
      </c>
      <c r="P57" s="79">
        <f t="shared" si="2"/>
        <v>8.1420567504066496E-2</v>
      </c>
    </row>
    <row r="58" spans="2:16" ht="15" x14ac:dyDescent="0.25">
      <c r="B58" s="14" t="s">
        <v>50</v>
      </c>
      <c r="C58" s="21"/>
      <c r="D58" s="21"/>
      <c r="E58" s="21"/>
      <c r="F58" s="21"/>
      <c r="G58" s="21"/>
      <c r="H58" s="21"/>
      <c r="I58" s="21"/>
      <c r="J58" s="21">
        <v>61</v>
      </c>
      <c r="K58" s="21">
        <v>61</v>
      </c>
      <c r="L58" s="21">
        <v>61</v>
      </c>
      <c r="M58" s="21">
        <v>59</v>
      </c>
      <c r="N58" s="21">
        <v>59</v>
      </c>
      <c r="O58" s="32">
        <f t="shared" si="1"/>
        <v>60.2</v>
      </c>
      <c r="P58" s="79">
        <f t="shared" si="2"/>
        <v>2.7200433761069943E-2</v>
      </c>
    </row>
    <row r="59" spans="2:16" ht="15" x14ac:dyDescent="0.25">
      <c r="B59" s="14" t="s">
        <v>49</v>
      </c>
      <c r="C59" s="21"/>
      <c r="D59" s="21"/>
      <c r="E59" s="21"/>
      <c r="F59" s="21"/>
      <c r="G59" s="21"/>
      <c r="H59" s="21"/>
      <c r="I59" s="21"/>
      <c r="J59" s="21">
        <v>42</v>
      </c>
      <c r="K59" s="21">
        <v>42</v>
      </c>
      <c r="L59" s="21">
        <v>41</v>
      </c>
      <c r="M59" s="21">
        <v>41</v>
      </c>
      <c r="N59" s="21">
        <v>45</v>
      </c>
      <c r="O59" s="32">
        <f t="shared" si="1"/>
        <v>42.2</v>
      </c>
      <c r="P59" s="79">
        <f t="shared" si="2"/>
        <v>1.9067413699620457E-2</v>
      </c>
    </row>
    <row r="60" spans="2:16" ht="15" x14ac:dyDescent="0.25">
      <c r="B60" s="14" t="s">
        <v>51</v>
      </c>
      <c r="C60" s="21"/>
      <c r="D60" s="21"/>
      <c r="E60" s="21"/>
      <c r="F60" s="21"/>
      <c r="G60" s="21"/>
      <c r="H60" s="21"/>
      <c r="I60" s="21"/>
      <c r="J60" s="21">
        <v>41</v>
      </c>
      <c r="K60" s="21">
        <v>41</v>
      </c>
      <c r="L60" s="21">
        <v>45</v>
      </c>
      <c r="M60" s="21">
        <v>46</v>
      </c>
      <c r="N60" s="21">
        <v>92</v>
      </c>
      <c r="O60" s="32">
        <f t="shared" si="1"/>
        <v>53</v>
      </c>
      <c r="P60" s="79">
        <f t="shared" si="2"/>
        <v>2.3947225736490146E-2</v>
      </c>
    </row>
    <row r="61" spans="2:16" ht="15" x14ac:dyDescent="0.25">
      <c r="B61" s="14" t="s">
        <v>52</v>
      </c>
      <c r="C61" s="21"/>
      <c r="D61" s="21"/>
      <c r="E61" s="21"/>
      <c r="F61" s="21"/>
      <c r="G61" s="21"/>
      <c r="H61" s="21"/>
      <c r="I61" s="21"/>
      <c r="J61" s="102">
        <v>53</v>
      </c>
      <c r="K61" s="102">
        <v>53</v>
      </c>
      <c r="L61" s="102">
        <v>53</v>
      </c>
      <c r="M61" s="102">
        <v>53</v>
      </c>
      <c r="N61" s="102">
        <v>53</v>
      </c>
      <c r="O61" s="32">
        <f t="shared" si="1"/>
        <v>53</v>
      </c>
      <c r="P61" s="79">
        <f t="shared" si="2"/>
        <v>2.3947225736490146E-2</v>
      </c>
    </row>
    <row r="62" spans="2:16" ht="15" x14ac:dyDescent="0.25">
      <c r="B62" s="14" t="s">
        <v>53</v>
      </c>
      <c r="C62" s="21"/>
      <c r="D62" s="21"/>
      <c r="E62" s="21"/>
      <c r="F62" s="21"/>
      <c r="G62" s="21"/>
      <c r="H62" s="21"/>
      <c r="I62" s="21"/>
      <c r="J62" s="21">
        <v>31</v>
      </c>
      <c r="K62" s="21">
        <v>31</v>
      </c>
      <c r="L62" s="21">
        <v>31</v>
      </c>
      <c r="M62" s="21">
        <v>31</v>
      </c>
      <c r="N62" s="21">
        <v>30</v>
      </c>
      <c r="O62" s="32">
        <f t="shared" si="1"/>
        <v>30.8</v>
      </c>
      <c r="P62" s="79">
        <f t="shared" si="2"/>
        <v>1.3916500994035784E-2</v>
      </c>
    </row>
    <row r="63" spans="2:16" ht="15" x14ac:dyDescent="0.25">
      <c r="B63" s="14" t="s">
        <v>54</v>
      </c>
      <c r="C63" s="21"/>
      <c r="D63" s="21"/>
      <c r="E63" s="21"/>
      <c r="F63" s="21"/>
      <c r="G63" s="21"/>
      <c r="H63" s="21"/>
      <c r="I63" s="21"/>
      <c r="J63" s="21">
        <v>17</v>
      </c>
      <c r="K63" s="21">
        <v>17</v>
      </c>
      <c r="L63" s="21">
        <v>17</v>
      </c>
      <c r="M63" s="21">
        <v>17</v>
      </c>
      <c r="N63" s="21">
        <v>17</v>
      </c>
      <c r="O63" s="32">
        <f t="shared" si="1"/>
        <v>17</v>
      </c>
      <c r="P63" s="79">
        <f t="shared" si="2"/>
        <v>7.6811856135911788E-3</v>
      </c>
    </row>
    <row r="64" spans="2:16" ht="15" x14ac:dyDescent="0.25">
      <c r="B64" s="14" t="s">
        <v>55</v>
      </c>
      <c r="C64" s="21"/>
      <c r="D64" s="21"/>
      <c r="E64" s="21"/>
      <c r="F64" s="21"/>
      <c r="G64" s="21"/>
      <c r="H64" s="21"/>
      <c r="I64" s="21"/>
      <c r="J64" s="21">
        <v>5</v>
      </c>
      <c r="K64" s="21">
        <v>5</v>
      </c>
      <c r="L64" s="21">
        <v>5</v>
      </c>
      <c r="M64" s="21">
        <v>5</v>
      </c>
      <c r="N64" s="21">
        <v>7</v>
      </c>
      <c r="O64" s="32">
        <f t="shared" si="1"/>
        <v>5.4</v>
      </c>
      <c r="P64" s="79">
        <f t="shared" si="2"/>
        <v>2.4399060184348452E-3</v>
      </c>
    </row>
    <row r="65" spans="2:16" ht="15" x14ac:dyDescent="0.25">
      <c r="B65" s="14" t="s">
        <v>56</v>
      </c>
      <c r="C65" s="21"/>
      <c r="D65" s="21"/>
      <c r="E65" s="21"/>
      <c r="F65" s="21"/>
      <c r="G65" s="21"/>
      <c r="H65" s="21"/>
      <c r="I65" s="21"/>
      <c r="J65" s="21">
        <v>6</v>
      </c>
      <c r="K65" s="21">
        <v>6</v>
      </c>
      <c r="L65" s="21">
        <v>6</v>
      </c>
      <c r="M65" s="21">
        <v>6</v>
      </c>
      <c r="N65" s="21">
        <v>6</v>
      </c>
      <c r="O65" s="32">
        <f t="shared" si="1"/>
        <v>6</v>
      </c>
      <c r="P65" s="79">
        <f t="shared" si="2"/>
        <v>2.7110066871498281E-3</v>
      </c>
    </row>
    <row r="66" spans="2:16" ht="15" x14ac:dyDescent="0.25">
      <c r="B66" s="14" t="s">
        <v>57</v>
      </c>
      <c r="C66" s="21"/>
      <c r="D66" s="21"/>
      <c r="E66" s="21"/>
      <c r="F66" s="21"/>
      <c r="G66" s="21"/>
      <c r="H66" s="21"/>
      <c r="I66" s="21"/>
      <c r="J66" s="21">
        <v>5</v>
      </c>
      <c r="K66" s="21">
        <v>5</v>
      </c>
      <c r="L66" s="21">
        <v>5</v>
      </c>
      <c r="M66" s="21">
        <v>5</v>
      </c>
      <c r="N66" s="21">
        <v>5</v>
      </c>
      <c r="O66" s="32">
        <f t="shared" si="1"/>
        <v>5</v>
      </c>
      <c r="P66" s="79">
        <f t="shared" si="2"/>
        <v>2.2591722392915235E-3</v>
      </c>
    </row>
    <row r="67" spans="2:16" ht="15" x14ac:dyDescent="0.25">
      <c r="B67" s="14" t="s">
        <v>124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32"/>
      <c r="P67" s="79">
        <f t="shared" si="2"/>
        <v>0</v>
      </c>
    </row>
    <row r="68" spans="2:16" ht="15.75" thickBot="1" x14ac:dyDescent="0.3">
      <c r="B68" s="14" t="s">
        <v>125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32"/>
      <c r="P68" s="79">
        <f t="shared" si="2"/>
        <v>0</v>
      </c>
    </row>
    <row r="69" spans="2:16" ht="15.75" thickTop="1" x14ac:dyDescent="0.25">
      <c r="B69" s="69" t="s">
        <v>2</v>
      </c>
      <c r="C69" s="71">
        <f t="shared" ref="C69:P69" si="3">SUM(C52:C68)</f>
        <v>0</v>
      </c>
      <c r="D69" s="71">
        <f t="shared" si="3"/>
        <v>0</v>
      </c>
      <c r="E69" s="71">
        <f t="shared" si="3"/>
        <v>0</v>
      </c>
      <c r="F69" s="71">
        <f t="shared" si="3"/>
        <v>0</v>
      </c>
      <c r="G69" s="71">
        <f t="shared" si="3"/>
        <v>0</v>
      </c>
      <c r="H69" s="71">
        <f t="shared" si="3"/>
        <v>0</v>
      </c>
      <c r="I69" s="71">
        <f t="shared" si="3"/>
        <v>0</v>
      </c>
      <c r="J69" s="71">
        <f t="shared" si="3"/>
        <v>2357</v>
      </c>
      <c r="K69" s="71">
        <f t="shared" si="3"/>
        <v>2152</v>
      </c>
      <c r="L69" s="71">
        <f t="shared" si="3"/>
        <v>2159</v>
      </c>
      <c r="M69" s="71">
        <f t="shared" si="3"/>
        <v>2173</v>
      </c>
      <c r="N69" s="71">
        <f t="shared" si="3"/>
        <v>2225</v>
      </c>
      <c r="O69" s="71">
        <f t="shared" si="3"/>
        <v>2213.2000000000003</v>
      </c>
      <c r="P69" s="70">
        <f t="shared" si="3"/>
        <v>0.99999999999999978</v>
      </c>
    </row>
    <row r="94" spans="1:15" ht="23.25" x14ac:dyDescent="0.35">
      <c r="A94" s="44"/>
      <c r="B94" s="17" t="s">
        <v>59</v>
      </c>
      <c r="C94" s="50"/>
      <c r="D94" s="50"/>
      <c r="E94" s="50"/>
      <c r="F94" s="47"/>
      <c r="G94" s="47"/>
      <c r="H94" s="47"/>
      <c r="I94" s="47"/>
      <c r="J94" s="48"/>
      <c r="K94" s="48"/>
      <c r="L94" s="48"/>
      <c r="M94" s="48"/>
      <c r="N94" s="48"/>
      <c r="O94" s="34"/>
    </row>
    <row r="95" spans="1:15" ht="15" x14ac:dyDescent="0.25">
      <c r="B95" s="19"/>
    </row>
    <row r="96" spans="1:15" x14ac:dyDescent="0.2">
      <c r="H96" s="52">
        <v>8</v>
      </c>
    </row>
    <row r="97" spans="2:16" ht="30.75" thickBot="1" x14ac:dyDescent="0.25">
      <c r="B97" s="68" t="s">
        <v>61</v>
      </c>
      <c r="C97" s="68" t="s">
        <v>112</v>
      </c>
      <c r="D97" s="68" t="s">
        <v>113</v>
      </c>
      <c r="E97" s="68" t="s">
        <v>114</v>
      </c>
      <c r="F97" s="68" t="s">
        <v>115</v>
      </c>
      <c r="G97" s="68" t="s">
        <v>116</v>
      </c>
      <c r="H97" s="68" t="s">
        <v>117</v>
      </c>
      <c r="I97" s="65" t="s">
        <v>118</v>
      </c>
      <c r="J97" s="65" t="s">
        <v>119</v>
      </c>
      <c r="K97" s="65" t="s">
        <v>120</v>
      </c>
      <c r="L97" s="65" t="s">
        <v>121</v>
      </c>
      <c r="M97" s="65" t="s">
        <v>122</v>
      </c>
      <c r="N97" s="65" t="s">
        <v>123</v>
      </c>
      <c r="O97" s="65" t="s">
        <v>27</v>
      </c>
      <c r="P97" s="65" t="s">
        <v>58</v>
      </c>
    </row>
    <row r="98" spans="2:16" ht="15" x14ac:dyDescent="0.25">
      <c r="B98" s="14" t="s">
        <v>45</v>
      </c>
      <c r="C98" s="21"/>
      <c r="D98" s="21"/>
      <c r="E98" s="21"/>
      <c r="F98" s="21"/>
      <c r="G98" s="21"/>
      <c r="H98" s="21"/>
      <c r="I98" s="21"/>
      <c r="J98" s="21">
        <v>484</v>
      </c>
      <c r="K98" s="21">
        <v>490</v>
      </c>
      <c r="L98" s="21">
        <v>496</v>
      </c>
      <c r="M98" s="21">
        <v>499</v>
      </c>
      <c r="N98" s="21">
        <v>498</v>
      </c>
      <c r="O98" s="32">
        <f>+AVERAGE(C98:N98)</f>
        <v>493.4</v>
      </c>
      <c r="P98" s="79">
        <f>+O98/$O$115</f>
        <v>0.3073760279092948</v>
      </c>
    </row>
    <row r="99" spans="2:16" ht="15" x14ac:dyDescent="0.25">
      <c r="B99" s="14" t="s">
        <v>47</v>
      </c>
      <c r="C99" s="21"/>
      <c r="D99" s="21"/>
      <c r="E99" s="21"/>
      <c r="F99" s="21"/>
      <c r="G99" s="21"/>
      <c r="H99" s="21"/>
      <c r="I99" s="21"/>
      <c r="J99" s="21">
        <v>276</v>
      </c>
      <c r="K99" s="21">
        <v>283</v>
      </c>
      <c r="L99" s="102">
        <v>287</v>
      </c>
      <c r="M99" s="102">
        <v>286</v>
      </c>
      <c r="N99" s="21">
        <v>302</v>
      </c>
      <c r="O99" s="32">
        <f t="shared" ref="O99:O108" si="4">+AVERAGE(C99:N99)</f>
        <v>286.8</v>
      </c>
      <c r="P99" s="79">
        <f>+O99/$O$115</f>
        <v>0.17866932469474212</v>
      </c>
    </row>
    <row r="100" spans="2:16" ht="15" x14ac:dyDescent="0.25">
      <c r="B100" s="14" t="s">
        <v>44</v>
      </c>
      <c r="C100" s="21"/>
      <c r="D100" s="21"/>
      <c r="E100" s="21"/>
      <c r="F100" s="21"/>
      <c r="G100" s="21"/>
      <c r="H100" s="21"/>
      <c r="I100" s="21"/>
      <c r="J100" s="21">
        <v>274</v>
      </c>
      <c r="K100" s="21">
        <v>257</v>
      </c>
      <c r="L100" s="21">
        <v>265</v>
      </c>
      <c r="M100" s="21">
        <v>265</v>
      </c>
      <c r="N100" s="21">
        <v>263</v>
      </c>
      <c r="O100" s="32">
        <f t="shared" si="4"/>
        <v>264.8</v>
      </c>
      <c r="P100" s="79">
        <f t="shared" ref="P100:P114" si="5">+O100/$O$115</f>
        <v>0.16496386743084976</v>
      </c>
    </row>
    <row r="101" spans="2:16" ht="15" x14ac:dyDescent="0.25">
      <c r="B101" s="14" t="s">
        <v>50</v>
      </c>
      <c r="C101" s="21"/>
      <c r="D101" s="21"/>
      <c r="E101" s="21"/>
      <c r="F101" s="21"/>
      <c r="G101" s="21"/>
      <c r="H101" s="21"/>
      <c r="I101" s="21"/>
      <c r="J101" s="21">
        <v>238</v>
      </c>
      <c r="K101" s="21">
        <v>243</v>
      </c>
      <c r="L101" s="21">
        <v>243</v>
      </c>
      <c r="M101" s="21">
        <v>244</v>
      </c>
      <c r="N101" s="21">
        <v>243</v>
      </c>
      <c r="O101" s="32">
        <f t="shared" si="4"/>
        <v>242.2</v>
      </c>
      <c r="P101" s="79">
        <f t="shared" si="5"/>
        <v>0.15088462496885124</v>
      </c>
    </row>
    <row r="102" spans="2:16" ht="15" x14ac:dyDescent="0.25">
      <c r="B102" s="14" t="s">
        <v>48</v>
      </c>
      <c r="C102" s="21"/>
      <c r="D102" s="21"/>
      <c r="E102" s="21"/>
      <c r="F102" s="21"/>
      <c r="G102" s="21"/>
      <c r="H102" s="21"/>
      <c r="I102" s="21"/>
      <c r="J102" s="21">
        <v>73</v>
      </c>
      <c r="K102" s="21">
        <v>241</v>
      </c>
      <c r="L102" s="21">
        <v>247</v>
      </c>
      <c r="M102" s="21">
        <v>247</v>
      </c>
      <c r="N102" s="21">
        <v>247</v>
      </c>
      <c r="O102" s="32">
        <f t="shared" si="4"/>
        <v>211</v>
      </c>
      <c r="P102" s="79">
        <f t="shared" si="5"/>
        <v>0.1314477946673312</v>
      </c>
    </row>
    <row r="103" spans="2:16" ht="15" x14ac:dyDescent="0.25">
      <c r="B103" s="14" t="s">
        <v>46</v>
      </c>
      <c r="C103" s="21"/>
      <c r="D103" s="21"/>
      <c r="E103" s="21"/>
      <c r="F103" s="21"/>
      <c r="G103" s="21"/>
      <c r="H103" s="21"/>
      <c r="I103" s="21"/>
      <c r="J103" s="21">
        <v>2</v>
      </c>
      <c r="K103" s="21">
        <v>56</v>
      </c>
      <c r="L103" s="21">
        <v>57</v>
      </c>
      <c r="M103" s="21">
        <v>52</v>
      </c>
      <c r="N103" s="21">
        <v>56</v>
      </c>
      <c r="O103" s="32">
        <f t="shared" si="4"/>
        <v>44.6</v>
      </c>
      <c r="P103" s="79">
        <f t="shared" si="5"/>
        <v>2.7784699725890857E-2</v>
      </c>
    </row>
    <row r="104" spans="2:16" ht="15" x14ac:dyDescent="0.25">
      <c r="B104" s="14" t="s">
        <v>53</v>
      </c>
      <c r="C104" s="21"/>
      <c r="D104" s="21"/>
      <c r="E104" s="21"/>
      <c r="F104" s="21"/>
      <c r="G104" s="21"/>
      <c r="H104" s="21"/>
      <c r="I104" s="21"/>
      <c r="J104" s="21">
        <v>18</v>
      </c>
      <c r="K104" s="21">
        <v>20</v>
      </c>
      <c r="L104" s="21">
        <v>22</v>
      </c>
      <c r="M104" s="21">
        <v>22</v>
      </c>
      <c r="N104" s="21">
        <v>22</v>
      </c>
      <c r="O104" s="32">
        <f t="shared" si="4"/>
        <v>20.8</v>
      </c>
      <c r="P104" s="79">
        <f t="shared" si="5"/>
        <v>1.2957886867680042E-2</v>
      </c>
    </row>
    <row r="105" spans="2:16" ht="15" x14ac:dyDescent="0.25">
      <c r="B105" s="14" t="s">
        <v>54</v>
      </c>
      <c r="C105" s="21"/>
      <c r="D105" s="21"/>
      <c r="E105" s="21"/>
      <c r="F105" s="21"/>
      <c r="G105" s="21"/>
      <c r="H105" s="21"/>
      <c r="I105" s="21"/>
      <c r="J105" s="21">
        <v>20</v>
      </c>
      <c r="K105" s="21">
        <v>20</v>
      </c>
      <c r="L105" s="21">
        <v>20</v>
      </c>
      <c r="M105" s="21">
        <v>20</v>
      </c>
      <c r="N105" s="21">
        <v>20</v>
      </c>
      <c r="O105" s="32">
        <f t="shared" si="4"/>
        <v>20</v>
      </c>
      <c r="P105" s="79">
        <f t="shared" si="5"/>
        <v>1.2459506603538501E-2</v>
      </c>
    </row>
    <row r="106" spans="2:16" ht="15" x14ac:dyDescent="0.25">
      <c r="B106" s="14" t="s">
        <v>30</v>
      </c>
      <c r="C106" s="21"/>
      <c r="D106" s="21"/>
      <c r="E106" s="21"/>
      <c r="F106" s="21"/>
      <c r="G106" s="21"/>
      <c r="H106" s="21"/>
      <c r="I106" s="21"/>
      <c r="J106" s="21">
        <v>14</v>
      </c>
      <c r="K106" s="21">
        <v>14</v>
      </c>
      <c r="L106" s="21">
        <v>14</v>
      </c>
      <c r="M106" s="21">
        <v>14</v>
      </c>
      <c r="N106" s="21">
        <v>14</v>
      </c>
      <c r="O106" s="32">
        <f t="shared" si="4"/>
        <v>14</v>
      </c>
      <c r="P106" s="79">
        <f t="shared" si="5"/>
        <v>8.7216546224769508E-3</v>
      </c>
    </row>
    <row r="107" spans="2:16" ht="15" x14ac:dyDescent="0.25">
      <c r="B107" s="14" t="s">
        <v>52</v>
      </c>
      <c r="C107" s="21"/>
      <c r="D107" s="21"/>
      <c r="E107" s="21"/>
      <c r="F107" s="21"/>
      <c r="G107" s="21"/>
      <c r="H107" s="21"/>
      <c r="I107" s="21"/>
      <c r="J107" s="102">
        <v>4</v>
      </c>
      <c r="K107" s="102">
        <v>4</v>
      </c>
      <c r="L107" s="102">
        <v>4</v>
      </c>
      <c r="M107" s="102">
        <v>4</v>
      </c>
      <c r="N107" s="102">
        <v>4</v>
      </c>
      <c r="O107" s="32">
        <f t="shared" si="4"/>
        <v>4</v>
      </c>
      <c r="P107" s="79">
        <f t="shared" si="5"/>
        <v>2.4919013207077003E-3</v>
      </c>
    </row>
    <row r="108" spans="2:16" ht="15" x14ac:dyDescent="0.25">
      <c r="B108" s="14" t="s">
        <v>51</v>
      </c>
      <c r="C108" s="21"/>
      <c r="D108" s="21"/>
      <c r="E108" s="21"/>
      <c r="F108" s="21"/>
      <c r="G108" s="21"/>
      <c r="H108" s="21"/>
      <c r="I108" s="21"/>
      <c r="J108" s="21">
        <v>3</v>
      </c>
      <c r="K108" s="21">
        <v>3</v>
      </c>
      <c r="L108" s="21">
        <v>3</v>
      </c>
      <c r="M108" s="21">
        <v>3</v>
      </c>
      <c r="N108" s="21">
        <v>6</v>
      </c>
      <c r="O108" s="32">
        <f t="shared" si="4"/>
        <v>3.6</v>
      </c>
      <c r="P108" s="79">
        <f t="shared" si="5"/>
        <v>2.2427111886369304E-3</v>
      </c>
    </row>
    <row r="109" spans="2:16" ht="15" x14ac:dyDescent="0.25">
      <c r="B109" s="14" t="s">
        <v>49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32"/>
      <c r="P109" s="79">
        <f t="shared" si="5"/>
        <v>0</v>
      </c>
    </row>
    <row r="110" spans="2:16" ht="15" x14ac:dyDescent="0.25">
      <c r="B110" s="14" t="s">
        <v>57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32"/>
      <c r="P110" s="79">
        <f t="shared" si="5"/>
        <v>0</v>
      </c>
    </row>
    <row r="111" spans="2:16" ht="15" x14ac:dyDescent="0.25">
      <c r="B111" s="14" t="s">
        <v>124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32"/>
      <c r="P111" s="79">
        <f t="shared" si="5"/>
        <v>0</v>
      </c>
    </row>
    <row r="112" spans="2:16" ht="15" x14ac:dyDescent="0.25">
      <c r="B112" s="14" t="s">
        <v>125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32"/>
      <c r="P112" s="79">
        <f t="shared" si="5"/>
        <v>0</v>
      </c>
    </row>
    <row r="113" spans="2:16" ht="15" x14ac:dyDescent="0.25">
      <c r="B113" s="14" t="s">
        <v>56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32"/>
      <c r="P113" s="79">
        <f t="shared" si="5"/>
        <v>0</v>
      </c>
    </row>
    <row r="114" spans="2:16" ht="15.75" thickBot="1" x14ac:dyDescent="0.3">
      <c r="B114" s="14" t="s">
        <v>55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32"/>
      <c r="P114" s="79">
        <f t="shared" si="5"/>
        <v>0</v>
      </c>
    </row>
    <row r="115" spans="2:16" ht="15.75" thickTop="1" x14ac:dyDescent="0.25">
      <c r="B115" s="69" t="s">
        <v>2</v>
      </c>
      <c r="C115" s="71">
        <f t="shared" ref="C115:P115" si="6">SUM(C98:C114)</f>
        <v>0</v>
      </c>
      <c r="D115" s="71">
        <f t="shared" si="6"/>
        <v>0</v>
      </c>
      <c r="E115" s="71">
        <f t="shared" si="6"/>
        <v>0</v>
      </c>
      <c r="F115" s="71">
        <f t="shared" si="6"/>
        <v>0</v>
      </c>
      <c r="G115" s="71">
        <f t="shared" si="6"/>
        <v>0</v>
      </c>
      <c r="H115" s="71">
        <f t="shared" si="6"/>
        <v>0</v>
      </c>
      <c r="I115" s="71">
        <f t="shared" si="6"/>
        <v>0</v>
      </c>
      <c r="J115" s="71">
        <f t="shared" si="6"/>
        <v>1406</v>
      </c>
      <c r="K115" s="71">
        <f t="shared" si="6"/>
        <v>1631</v>
      </c>
      <c r="L115" s="71">
        <f t="shared" si="6"/>
        <v>1658</v>
      </c>
      <c r="M115" s="71">
        <f t="shared" si="6"/>
        <v>1656</v>
      </c>
      <c r="N115" s="71">
        <f t="shared" si="6"/>
        <v>1675</v>
      </c>
      <c r="O115" s="71">
        <f t="shared" si="6"/>
        <v>1605.1999999999998</v>
      </c>
      <c r="P115" s="70">
        <f t="shared" si="6"/>
        <v>1</v>
      </c>
    </row>
    <row r="139" spans="1:16" ht="23.25" x14ac:dyDescent="0.35">
      <c r="A139" s="44"/>
      <c r="B139" s="17" t="s">
        <v>60</v>
      </c>
      <c r="C139" s="50"/>
      <c r="D139" s="50"/>
      <c r="E139" s="50"/>
      <c r="F139" s="47"/>
      <c r="G139" s="47"/>
      <c r="H139" s="47"/>
      <c r="I139" s="47"/>
      <c r="J139" s="48"/>
      <c r="K139" s="48"/>
      <c r="L139" s="48"/>
      <c r="M139" s="48"/>
      <c r="N139" s="48"/>
      <c r="O139" s="34"/>
    </row>
    <row r="140" spans="1:16" x14ac:dyDescent="0.2">
      <c r="C140" s="52"/>
      <c r="D140" s="52"/>
      <c r="E140" s="52"/>
      <c r="F140" s="52"/>
    </row>
    <row r="141" spans="1:16" x14ac:dyDescent="0.2">
      <c r="C141" s="52">
        <v>2</v>
      </c>
      <c r="D141" s="52">
        <v>3</v>
      </c>
      <c r="E141" s="52">
        <v>4</v>
      </c>
      <c r="F141" s="52">
        <v>5</v>
      </c>
      <c r="G141" s="52">
        <v>6</v>
      </c>
      <c r="H141" s="52">
        <v>7</v>
      </c>
      <c r="I141" s="52">
        <v>8</v>
      </c>
      <c r="J141" s="52">
        <v>9</v>
      </c>
      <c r="K141" s="52">
        <v>10</v>
      </c>
      <c r="L141" s="52">
        <v>11</v>
      </c>
      <c r="M141" s="52">
        <v>12</v>
      </c>
      <c r="N141" s="52">
        <v>13</v>
      </c>
    </row>
    <row r="142" spans="1:16" ht="30.75" thickBot="1" x14ac:dyDescent="0.25">
      <c r="B142" s="74" t="s">
        <v>61</v>
      </c>
      <c r="C142" s="68" t="s">
        <v>112</v>
      </c>
      <c r="D142" s="68" t="s">
        <v>113</v>
      </c>
      <c r="E142" s="68" t="s">
        <v>114</v>
      </c>
      <c r="F142" s="68" t="s">
        <v>115</v>
      </c>
      <c r="G142" s="68" t="s">
        <v>116</v>
      </c>
      <c r="H142" s="68" t="s">
        <v>117</v>
      </c>
      <c r="I142" s="65" t="s">
        <v>118</v>
      </c>
      <c r="J142" s="65" t="s">
        <v>119</v>
      </c>
      <c r="K142" s="65" t="s">
        <v>120</v>
      </c>
      <c r="L142" s="65" t="s">
        <v>121</v>
      </c>
      <c r="M142" s="65" t="s">
        <v>122</v>
      </c>
      <c r="N142" s="65" t="s">
        <v>123</v>
      </c>
      <c r="O142" s="65" t="s">
        <v>27</v>
      </c>
      <c r="P142" s="65" t="s">
        <v>58</v>
      </c>
    </row>
    <row r="143" spans="1:16" ht="15" x14ac:dyDescent="0.25">
      <c r="A143" s="55"/>
      <c r="B143" s="14" t="s">
        <v>44</v>
      </c>
      <c r="C143" s="21">
        <v>989</v>
      </c>
      <c r="D143" s="21">
        <v>997</v>
      </c>
      <c r="E143" s="21">
        <v>1004</v>
      </c>
      <c r="F143" s="21">
        <v>1018</v>
      </c>
      <c r="G143" s="21">
        <v>1022</v>
      </c>
      <c r="H143" s="21">
        <v>1020</v>
      </c>
      <c r="I143" s="21">
        <v>1020</v>
      </c>
      <c r="J143" s="21">
        <v>1032</v>
      </c>
      <c r="K143" s="21">
        <v>1033</v>
      </c>
      <c r="L143" s="21">
        <v>1042</v>
      </c>
      <c r="M143" s="21">
        <v>1046</v>
      </c>
      <c r="N143" s="21">
        <v>1050</v>
      </c>
      <c r="O143" s="81">
        <f t="shared" ref="O143:O155" si="7">+INT(AVERAGE(C143:N143))</f>
        <v>1022</v>
      </c>
      <c r="P143" s="79">
        <f t="shared" ref="P143:P155" si="8">+O143/$O$160</f>
        <v>0.2737744441467988</v>
      </c>
    </row>
    <row r="144" spans="1:16" ht="15" x14ac:dyDescent="0.25">
      <c r="A144" s="55"/>
      <c r="B144" s="14" t="s">
        <v>45</v>
      </c>
      <c r="C144" s="21">
        <v>908</v>
      </c>
      <c r="D144" s="21">
        <v>823</v>
      </c>
      <c r="E144" s="21">
        <v>825</v>
      </c>
      <c r="F144" s="21">
        <v>829</v>
      </c>
      <c r="G144" s="21">
        <v>833</v>
      </c>
      <c r="H144" s="21">
        <v>832</v>
      </c>
      <c r="I144" s="21">
        <v>840</v>
      </c>
      <c r="J144" s="21">
        <v>851</v>
      </c>
      <c r="K144" s="21">
        <v>856</v>
      </c>
      <c r="L144" s="21">
        <v>862</v>
      </c>
      <c r="M144" s="21">
        <v>866</v>
      </c>
      <c r="N144" s="21">
        <v>866</v>
      </c>
      <c r="O144" s="81">
        <f t="shared" si="7"/>
        <v>849</v>
      </c>
      <c r="P144" s="79">
        <f t="shared" si="8"/>
        <v>0.22743102062684167</v>
      </c>
    </row>
    <row r="145" spans="1:16" ht="15" x14ac:dyDescent="0.25">
      <c r="A145" s="55"/>
      <c r="B145" s="14" t="s">
        <v>47</v>
      </c>
      <c r="C145" s="21">
        <v>411</v>
      </c>
      <c r="D145" s="21">
        <v>417</v>
      </c>
      <c r="E145" s="21">
        <v>422</v>
      </c>
      <c r="F145" s="21">
        <v>433</v>
      </c>
      <c r="G145" s="21">
        <v>434</v>
      </c>
      <c r="H145" s="21">
        <v>440</v>
      </c>
      <c r="I145" s="21">
        <v>446</v>
      </c>
      <c r="J145" s="21">
        <v>466</v>
      </c>
      <c r="K145" s="21">
        <v>474</v>
      </c>
      <c r="L145" s="102">
        <v>480</v>
      </c>
      <c r="M145" s="102">
        <v>481</v>
      </c>
      <c r="N145" s="21">
        <v>502</v>
      </c>
      <c r="O145" s="81">
        <f t="shared" si="7"/>
        <v>450</v>
      </c>
      <c r="P145" s="79">
        <f t="shared" si="8"/>
        <v>0.12054647736405036</v>
      </c>
    </row>
    <row r="146" spans="1:16" ht="15" x14ac:dyDescent="0.25">
      <c r="A146" s="55"/>
      <c r="B146" s="14" t="s">
        <v>48</v>
      </c>
      <c r="C146" s="21">
        <v>385</v>
      </c>
      <c r="D146" s="21">
        <v>388</v>
      </c>
      <c r="E146" s="21">
        <v>387</v>
      </c>
      <c r="F146" s="21">
        <v>386</v>
      </c>
      <c r="G146" s="21">
        <v>386</v>
      </c>
      <c r="H146" s="21">
        <v>389</v>
      </c>
      <c r="I146" s="21">
        <v>392</v>
      </c>
      <c r="J146" s="21">
        <v>388</v>
      </c>
      <c r="K146" s="21">
        <v>387</v>
      </c>
      <c r="L146" s="21">
        <v>393</v>
      </c>
      <c r="M146" s="21">
        <v>394</v>
      </c>
      <c r="N146" s="21">
        <v>394</v>
      </c>
      <c r="O146" s="81">
        <f t="shared" si="7"/>
        <v>389</v>
      </c>
      <c r="P146" s="79">
        <f t="shared" si="8"/>
        <v>0.10420573265470132</v>
      </c>
    </row>
    <row r="147" spans="1:16" ht="15" x14ac:dyDescent="0.25">
      <c r="A147" s="55"/>
      <c r="B147" s="14" t="s">
        <v>50</v>
      </c>
      <c r="C147" s="21">
        <v>293</v>
      </c>
      <c r="D147" s="21">
        <v>292</v>
      </c>
      <c r="E147" s="21">
        <v>294</v>
      </c>
      <c r="F147" s="21">
        <v>288</v>
      </c>
      <c r="G147" s="21">
        <v>291</v>
      </c>
      <c r="H147" s="21">
        <v>292</v>
      </c>
      <c r="I147" s="21">
        <v>297</v>
      </c>
      <c r="J147" s="21">
        <v>299</v>
      </c>
      <c r="K147" s="21">
        <v>304</v>
      </c>
      <c r="L147" s="21">
        <v>304</v>
      </c>
      <c r="M147" s="21">
        <v>303</v>
      </c>
      <c r="N147" s="21">
        <v>302</v>
      </c>
      <c r="O147" s="81">
        <f t="shared" si="7"/>
        <v>296</v>
      </c>
      <c r="P147" s="79">
        <f t="shared" si="8"/>
        <v>7.9292793999464234E-2</v>
      </c>
    </row>
    <row r="148" spans="1:16" ht="15" x14ac:dyDescent="0.25">
      <c r="A148" s="55"/>
      <c r="B148" s="14" t="s">
        <v>46</v>
      </c>
      <c r="C148" s="21">
        <v>273</v>
      </c>
      <c r="D148" s="21">
        <v>274</v>
      </c>
      <c r="E148" s="21">
        <v>275</v>
      </c>
      <c r="F148" s="21">
        <v>276</v>
      </c>
      <c r="G148" s="21">
        <v>283</v>
      </c>
      <c r="H148" s="21">
        <v>285</v>
      </c>
      <c r="I148" s="21">
        <v>285</v>
      </c>
      <c r="J148" s="21">
        <v>288</v>
      </c>
      <c r="K148" s="21">
        <v>288</v>
      </c>
      <c r="L148" s="21">
        <v>290</v>
      </c>
      <c r="M148" s="21">
        <v>291</v>
      </c>
      <c r="N148" s="21">
        <v>284</v>
      </c>
      <c r="O148" s="81">
        <f t="shared" si="7"/>
        <v>282</v>
      </c>
      <c r="P148" s="79">
        <f t="shared" si="8"/>
        <v>7.554245914813823E-2</v>
      </c>
    </row>
    <row r="149" spans="1:16" ht="15" x14ac:dyDescent="0.25">
      <c r="A149" s="55"/>
      <c r="B149" s="14" t="s">
        <v>30</v>
      </c>
      <c r="C149" s="21">
        <v>191</v>
      </c>
      <c r="D149" s="21">
        <v>193</v>
      </c>
      <c r="E149" s="21">
        <v>193</v>
      </c>
      <c r="F149" s="21">
        <v>194</v>
      </c>
      <c r="G149" s="21">
        <v>195</v>
      </c>
      <c r="H149" s="21">
        <v>194</v>
      </c>
      <c r="I149" s="21">
        <v>195</v>
      </c>
      <c r="J149" s="21">
        <v>194</v>
      </c>
      <c r="K149" s="21">
        <v>194</v>
      </c>
      <c r="L149" s="21">
        <v>194</v>
      </c>
      <c r="M149" s="21">
        <v>195</v>
      </c>
      <c r="N149" s="21">
        <v>195</v>
      </c>
      <c r="O149" s="81">
        <f t="shared" si="7"/>
        <v>193</v>
      </c>
      <c r="P149" s="79">
        <f t="shared" si="8"/>
        <v>5.1701044736137153E-2</v>
      </c>
    </row>
    <row r="150" spans="1:16" ht="15" x14ac:dyDescent="0.25">
      <c r="A150" s="55"/>
      <c r="B150" s="14" t="s">
        <v>52</v>
      </c>
      <c r="C150" s="21">
        <v>64</v>
      </c>
      <c r="D150" s="21">
        <v>64</v>
      </c>
      <c r="E150" s="21">
        <v>62</v>
      </c>
      <c r="F150" s="21">
        <v>62</v>
      </c>
      <c r="G150" s="21">
        <v>58</v>
      </c>
      <c r="H150" s="21">
        <v>57</v>
      </c>
      <c r="I150" s="21">
        <v>57</v>
      </c>
      <c r="J150" s="102">
        <v>57</v>
      </c>
      <c r="K150" s="102">
        <v>57</v>
      </c>
      <c r="L150" s="102">
        <v>57</v>
      </c>
      <c r="M150" s="102">
        <v>57</v>
      </c>
      <c r="N150" s="102">
        <v>57</v>
      </c>
      <c r="O150" s="81">
        <f t="shared" si="7"/>
        <v>59</v>
      </c>
      <c r="P150" s="79">
        <f t="shared" si="8"/>
        <v>1.5804982587731047E-2</v>
      </c>
    </row>
    <row r="151" spans="1:16" ht="15" x14ac:dyDescent="0.25">
      <c r="A151" s="55"/>
      <c r="B151" s="14" t="s">
        <v>53</v>
      </c>
      <c r="C151" s="21">
        <v>46</v>
      </c>
      <c r="D151" s="21">
        <v>46</v>
      </c>
      <c r="E151" s="21">
        <v>48</v>
      </c>
      <c r="F151" s="21">
        <v>51</v>
      </c>
      <c r="G151" s="21">
        <v>49</v>
      </c>
      <c r="H151" s="21">
        <v>50</v>
      </c>
      <c r="I151" s="21">
        <v>50</v>
      </c>
      <c r="J151" s="21">
        <v>49</v>
      </c>
      <c r="K151" s="21">
        <v>51</v>
      </c>
      <c r="L151" s="21">
        <v>53</v>
      </c>
      <c r="M151" s="21">
        <v>53</v>
      </c>
      <c r="N151" s="21">
        <v>52</v>
      </c>
      <c r="O151" s="81">
        <f t="shared" si="7"/>
        <v>49</v>
      </c>
      <c r="P151" s="79">
        <f t="shared" si="8"/>
        <v>1.3126171979641039E-2</v>
      </c>
    </row>
    <row r="152" spans="1:16" ht="15" x14ac:dyDescent="0.25">
      <c r="A152" s="55"/>
      <c r="B152" s="14" t="s">
        <v>51</v>
      </c>
      <c r="C152" s="21">
        <v>44</v>
      </c>
      <c r="D152" s="21">
        <v>44</v>
      </c>
      <c r="E152" s="21">
        <v>44</v>
      </c>
      <c r="F152" s="21">
        <v>44</v>
      </c>
      <c r="G152" s="21">
        <v>44</v>
      </c>
      <c r="H152" s="21">
        <v>44</v>
      </c>
      <c r="I152" s="21">
        <v>44</v>
      </c>
      <c r="J152" s="21">
        <v>44</v>
      </c>
      <c r="K152" s="21">
        <v>44</v>
      </c>
      <c r="L152" s="21">
        <v>48</v>
      </c>
      <c r="M152" s="21">
        <v>49</v>
      </c>
      <c r="N152" s="21">
        <v>98</v>
      </c>
      <c r="O152" s="81">
        <f t="shared" si="7"/>
        <v>49</v>
      </c>
      <c r="P152" s="79">
        <f t="shared" si="8"/>
        <v>1.3126171979641039E-2</v>
      </c>
    </row>
    <row r="153" spans="1:16" ht="15" x14ac:dyDescent="0.25">
      <c r="A153" s="55"/>
      <c r="B153" s="14" t="s">
        <v>49</v>
      </c>
      <c r="C153" s="21">
        <v>40</v>
      </c>
      <c r="D153" s="21">
        <v>40</v>
      </c>
      <c r="E153" s="21">
        <v>40</v>
      </c>
      <c r="F153" s="21">
        <v>40</v>
      </c>
      <c r="G153" s="21">
        <v>40</v>
      </c>
      <c r="H153" s="21">
        <v>40</v>
      </c>
      <c r="I153" s="21">
        <v>40</v>
      </c>
      <c r="J153" s="21">
        <v>42</v>
      </c>
      <c r="K153" s="21">
        <v>42</v>
      </c>
      <c r="L153" s="21">
        <v>41</v>
      </c>
      <c r="M153" s="21">
        <v>41</v>
      </c>
      <c r="N153" s="21">
        <v>45</v>
      </c>
      <c r="O153" s="81">
        <f t="shared" si="7"/>
        <v>40</v>
      </c>
      <c r="P153" s="79">
        <f t="shared" si="8"/>
        <v>1.0715242432360031E-2</v>
      </c>
    </row>
    <row r="154" spans="1:16" ht="15" x14ac:dyDescent="0.25">
      <c r="A154" s="55"/>
      <c r="B154" s="14" t="s">
        <v>54</v>
      </c>
      <c r="C154" s="21">
        <v>36</v>
      </c>
      <c r="D154" s="21">
        <v>36</v>
      </c>
      <c r="E154" s="21">
        <v>37</v>
      </c>
      <c r="F154" s="21">
        <v>37</v>
      </c>
      <c r="G154" s="21">
        <v>37</v>
      </c>
      <c r="H154" s="21">
        <v>37</v>
      </c>
      <c r="I154" s="21">
        <v>37</v>
      </c>
      <c r="J154" s="21">
        <v>37</v>
      </c>
      <c r="K154" s="21">
        <v>37</v>
      </c>
      <c r="L154" s="21">
        <v>37</v>
      </c>
      <c r="M154" s="21">
        <v>37</v>
      </c>
      <c r="N154" s="21">
        <v>37</v>
      </c>
      <c r="O154" s="81">
        <f t="shared" si="7"/>
        <v>36</v>
      </c>
      <c r="P154" s="79">
        <f t="shared" si="8"/>
        <v>9.6437181891240297E-3</v>
      </c>
    </row>
    <row r="155" spans="1:16" ht="15" x14ac:dyDescent="0.25">
      <c r="A155" s="55"/>
      <c r="B155" s="14" t="s">
        <v>56</v>
      </c>
      <c r="C155" s="21">
        <v>6</v>
      </c>
      <c r="D155" s="21">
        <v>6</v>
      </c>
      <c r="E155" s="21">
        <v>6</v>
      </c>
      <c r="F155" s="21">
        <v>6</v>
      </c>
      <c r="G155" s="21">
        <v>6</v>
      </c>
      <c r="H155" s="21">
        <v>6</v>
      </c>
      <c r="I155" s="21">
        <v>6</v>
      </c>
      <c r="J155" s="21">
        <v>6</v>
      </c>
      <c r="K155" s="21">
        <v>6</v>
      </c>
      <c r="L155" s="21">
        <v>6</v>
      </c>
      <c r="M155" s="21">
        <v>6</v>
      </c>
      <c r="N155" s="21">
        <v>6</v>
      </c>
      <c r="O155" s="81">
        <f t="shared" si="7"/>
        <v>6</v>
      </c>
      <c r="P155" s="79">
        <f t="shared" si="8"/>
        <v>1.6072863648540047E-3</v>
      </c>
    </row>
    <row r="156" spans="1:16" ht="15" x14ac:dyDescent="0.25">
      <c r="A156" s="55"/>
      <c r="B156" s="14" t="s">
        <v>55</v>
      </c>
      <c r="C156" s="21">
        <v>4</v>
      </c>
      <c r="D156" s="21">
        <v>4</v>
      </c>
      <c r="E156" s="21">
        <v>4</v>
      </c>
      <c r="F156" s="21">
        <v>5</v>
      </c>
      <c r="G156" s="21">
        <v>5</v>
      </c>
      <c r="H156" s="21">
        <v>5</v>
      </c>
      <c r="I156" s="21">
        <v>5</v>
      </c>
      <c r="J156" s="21">
        <v>5</v>
      </c>
      <c r="K156" s="21">
        <v>5</v>
      </c>
      <c r="L156" s="21">
        <v>5</v>
      </c>
      <c r="M156" s="21">
        <v>5</v>
      </c>
      <c r="N156" s="21">
        <v>7</v>
      </c>
      <c r="O156" s="81">
        <f t="shared" ref="O156:O158" si="9">+INT(AVERAGE(C156:N156))</f>
        <v>4</v>
      </c>
      <c r="P156" s="79">
        <f t="shared" ref="P156:P157" si="10">+O156/$O$160</f>
        <v>1.0715242432360033E-3</v>
      </c>
    </row>
    <row r="157" spans="1:16" ht="15" x14ac:dyDescent="0.25">
      <c r="A157" s="55"/>
      <c r="B157" s="14" t="s">
        <v>57</v>
      </c>
      <c r="C157" s="21">
        <v>6</v>
      </c>
      <c r="D157" s="21">
        <v>5</v>
      </c>
      <c r="E157" s="21">
        <v>5</v>
      </c>
      <c r="F157" s="21">
        <v>5</v>
      </c>
      <c r="G157" s="21">
        <v>5</v>
      </c>
      <c r="H157" s="21">
        <v>5</v>
      </c>
      <c r="I157" s="21">
        <v>5</v>
      </c>
      <c r="J157" s="21">
        <v>5</v>
      </c>
      <c r="K157" s="21">
        <v>5</v>
      </c>
      <c r="L157" s="21">
        <v>5</v>
      </c>
      <c r="M157" s="21">
        <v>5</v>
      </c>
      <c r="N157" s="21">
        <v>5</v>
      </c>
      <c r="O157" s="81">
        <f t="shared" si="9"/>
        <v>5</v>
      </c>
      <c r="P157" s="79">
        <f t="shared" si="10"/>
        <v>1.3394053040450039E-3</v>
      </c>
    </row>
    <row r="158" spans="1:16" ht="15" x14ac:dyDescent="0.25">
      <c r="A158" s="55"/>
      <c r="B158" s="14" t="s">
        <v>125</v>
      </c>
      <c r="C158" s="21">
        <v>4</v>
      </c>
      <c r="D158" s="21">
        <v>4</v>
      </c>
      <c r="E158" s="21">
        <v>4</v>
      </c>
      <c r="F158" s="21">
        <v>4</v>
      </c>
      <c r="G158" s="21">
        <v>4</v>
      </c>
      <c r="H158" s="21">
        <v>4</v>
      </c>
      <c r="I158" s="21">
        <v>3</v>
      </c>
      <c r="J158" s="21"/>
      <c r="K158" s="21"/>
      <c r="L158" s="21"/>
      <c r="M158" s="21"/>
      <c r="N158" s="21"/>
      <c r="O158" s="81">
        <f t="shared" si="9"/>
        <v>3</v>
      </c>
      <c r="P158" s="79">
        <f>+O158/$O$160</f>
        <v>8.0364318242700237E-4</v>
      </c>
    </row>
    <row r="159" spans="1:16" ht="15.75" thickBot="1" x14ac:dyDescent="0.3">
      <c r="A159" s="55"/>
      <c r="B159" s="24" t="s">
        <v>124</v>
      </c>
      <c r="C159" s="25">
        <v>1</v>
      </c>
      <c r="D159" s="21">
        <v>1</v>
      </c>
      <c r="E159" s="21">
        <v>1</v>
      </c>
      <c r="F159" s="21">
        <v>1</v>
      </c>
      <c r="G159" s="21">
        <v>1</v>
      </c>
      <c r="H159" s="21">
        <v>1</v>
      </c>
      <c r="I159" s="21">
        <v>1</v>
      </c>
      <c r="J159" s="21"/>
      <c r="K159" s="21"/>
      <c r="L159" s="21"/>
      <c r="M159" s="21"/>
      <c r="N159" s="21"/>
      <c r="O159" s="81">
        <f>+INT(AVERAGE(C159:N159))</f>
        <v>1</v>
      </c>
      <c r="P159" s="79">
        <f>+O159/$O$160</f>
        <v>2.6788106080900083E-4</v>
      </c>
    </row>
    <row r="160" spans="1:16" ht="15.75" thickTop="1" x14ac:dyDescent="0.25">
      <c r="B160" s="19" t="s">
        <v>2</v>
      </c>
      <c r="C160" s="93">
        <f t="shared" ref="C160:G160" si="11">SUM(C143:C159)</f>
        <v>3701</v>
      </c>
      <c r="D160" s="82">
        <f t="shared" si="11"/>
        <v>3634</v>
      </c>
      <c r="E160" s="82">
        <f t="shared" si="11"/>
        <v>3651</v>
      </c>
      <c r="F160" s="82">
        <f t="shared" si="11"/>
        <v>3679</v>
      </c>
      <c r="G160" s="82">
        <f t="shared" si="11"/>
        <v>3693</v>
      </c>
      <c r="H160" s="82">
        <f>SUM(H143:H159)</f>
        <v>3701</v>
      </c>
      <c r="I160" s="82">
        <f t="shared" ref="I160:N160" si="12">SUM(I143:I159)</f>
        <v>3723</v>
      </c>
      <c r="J160" s="82">
        <f t="shared" si="12"/>
        <v>3763</v>
      </c>
      <c r="K160" s="82">
        <f t="shared" si="12"/>
        <v>3783</v>
      </c>
      <c r="L160" s="82">
        <f t="shared" si="12"/>
        <v>3817</v>
      </c>
      <c r="M160" s="82">
        <f t="shared" si="12"/>
        <v>3829</v>
      </c>
      <c r="N160" s="82">
        <f t="shared" si="12"/>
        <v>3900</v>
      </c>
      <c r="O160" s="82">
        <f>SUM(O143:O159)</f>
        <v>3733</v>
      </c>
      <c r="P160" s="70">
        <f t="shared" ref="P160" si="13">SUM(P143:P159)</f>
        <v>0.99999999999999978</v>
      </c>
    </row>
    <row r="185" spans="1:15" ht="23.25" x14ac:dyDescent="0.35">
      <c r="A185" s="44"/>
      <c r="B185" s="17" t="s">
        <v>67</v>
      </c>
      <c r="C185" s="50"/>
      <c r="D185" s="50"/>
      <c r="E185" s="50"/>
      <c r="F185" s="47"/>
      <c r="G185" s="47"/>
      <c r="H185" s="47"/>
      <c r="I185" s="47"/>
      <c r="J185" s="48"/>
      <c r="K185" s="48"/>
      <c r="L185" s="48"/>
      <c r="M185" s="48"/>
      <c r="N185" s="48"/>
      <c r="O185" s="34"/>
    </row>
    <row r="186" spans="1:15" ht="23.25" x14ac:dyDescent="0.35">
      <c r="A186" s="44"/>
      <c r="B186" s="17"/>
      <c r="C186" s="50"/>
      <c r="D186" s="50"/>
      <c r="E186" s="50"/>
      <c r="F186" s="47"/>
      <c r="G186" s="47"/>
      <c r="H186" s="47"/>
      <c r="I186" s="47"/>
      <c r="J186" s="48"/>
      <c r="K186" s="48"/>
      <c r="L186" s="48"/>
      <c r="M186" s="48"/>
      <c r="N186" s="48"/>
      <c r="O186" s="34"/>
    </row>
    <row r="187" spans="1:15" ht="15" x14ac:dyDescent="0.25">
      <c r="B187" s="19" t="s">
        <v>62</v>
      </c>
      <c r="C187" s="52">
        <v>14</v>
      </c>
      <c r="D187" s="52">
        <v>14</v>
      </c>
      <c r="E187" s="52">
        <v>14</v>
      </c>
    </row>
    <row r="188" spans="1:15" ht="15.75" thickBot="1" x14ac:dyDescent="0.25">
      <c r="B188" s="27" t="s">
        <v>61</v>
      </c>
      <c r="C188" s="28" t="s">
        <v>63</v>
      </c>
      <c r="D188" s="28" t="s">
        <v>64</v>
      </c>
      <c r="E188" s="28" t="s">
        <v>65</v>
      </c>
    </row>
    <row r="189" spans="1:15" ht="15" thickTop="1" x14ac:dyDescent="0.2">
      <c r="B189" s="14" t="s">
        <v>44</v>
      </c>
      <c r="C189" s="31">
        <f>+VLOOKUP($B189,$B$52:$O$68,C$187,0)</f>
        <v>775.8</v>
      </c>
      <c r="D189" s="31">
        <f t="shared" ref="D189:D194" si="14">+VLOOKUP($B189,$B$98:$O$114,D$187,0)</f>
        <v>264.8</v>
      </c>
      <c r="E189" s="31">
        <f>+VLOOKUP($B189,$B$143:$O$159,E$187,0)</f>
        <v>1022</v>
      </c>
      <c r="G189" s="31"/>
    </row>
    <row r="190" spans="1:15" x14ac:dyDescent="0.2">
      <c r="B190" s="14" t="s">
        <v>45</v>
      </c>
      <c r="C190" s="31">
        <f t="shared" ref="C190:C205" si="15">+VLOOKUP($B190,$B$52:$O$68,C$187,0)</f>
        <v>366.8</v>
      </c>
      <c r="D190" s="31">
        <f t="shared" si="14"/>
        <v>493.4</v>
      </c>
      <c r="E190" s="31">
        <f t="shared" ref="E190:E205" si="16">+VLOOKUP($B190,$B$143:$O$159,E$187,0)</f>
        <v>849</v>
      </c>
      <c r="G190" s="31"/>
    </row>
    <row r="191" spans="1:15" x14ac:dyDescent="0.2">
      <c r="B191" s="14" t="s">
        <v>47</v>
      </c>
      <c r="C191" s="31">
        <f t="shared" si="15"/>
        <v>193.8</v>
      </c>
      <c r="D191" s="31">
        <f t="shared" si="14"/>
        <v>286.8</v>
      </c>
      <c r="E191" s="31">
        <f t="shared" si="16"/>
        <v>450</v>
      </c>
      <c r="G191" s="31"/>
    </row>
    <row r="192" spans="1:15" x14ac:dyDescent="0.2">
      <c r="B192" s="14" t="s">
        <v>48</v>
      </c>
      <c r="C192" s="31">
        <f t="shared" si="15"/>
        <v>180.2</v>
      </c>
      <c r="D192" s="31">
        <f t="shared" si="14"/>
        <v>211</v>
      </c>
      <c r="E192" s="31">
        <f t="shared" si="16"/>
        <v>389</v>
      </c>
      <c r="G192" s="31"/>
    </row>
    <row r="193" spans="2:7" x14ac:dyDescent="0.2">
      <c r="B193" s="14" t="s">
        <v>50</v>
      </c>
      <c r="C193" s="31">
        <f t="shared" si="15"/>
        <v>60.2</v>
      </c>
      <c r="D193" s="31">
        <f t="shared" si="14"/>
        <v>242.2</v>
      </c>
      <c r="E193" s="31">
        <f t="shared" si="16"/>
        <v>296</v>
      </c>
      <c r="G193" s="31"/>
    </row>
    <row r="194" spans="2:7" x14ac:dyDescent="0.2">
      <c r="B194" s="14" t="s">
        <v>46</v>
      </c>
      <c r="C194" s="31">
        <f t="shared" si="15"/>
        <v>243.6</v>
      </c>
      <c r="D194" s="31">
        <f t="shared" si="14"/>
        <v>44.6</v>
      </c>
      <c r="E194" s="31">
        <f t="shared" si="16"/>
        <v>282</v>
      </c>
      <c r="G194" s="31"/>
    </row>
    <row r="195" spans="2:7" x14ac:dyDescent="0.2">
      <c r="B195" s="14" t="s">
        <v>30</v>
      </c>
      <c r="C195" s="31">
        <f t="shared" si="15"/>
        <v>180.4</v>
      </c>
      <c r="D195" s="31">
        <f t="shared" ref="D195:D205" si="17">+VLOOKUP($B195,$B$98:$O$114,D$187,0)</f>
        <v>14</v>
      </c>
      <c r="E195" s="31">
        <f t="shared" si="16"/>
        <v>193</v>
      </c>
      <c r="G195" s="31"/>
    </row>
    <row r="196" spans="2:7" x14ac:dyDescent="0.2">
      <c r="B196" s="14" t="s">
        <v>52</v>
      </c>
      <c r="C196" s="31">
        <f t="shared" si="15"/>
        <v>53</v>
      </c>
      <c r="D196" s="31">
        <f t="shared" si="17"/>
        <v>4</v>
      </c>
      <c r="E196" s="31">
        <f t="shared" si="16"/>
        <v>59</v>
      </c>
      <c r="G196" s="31"/>
    </row>
    <row r="197" spans="2:7" x14ac:dyDescent="0.2">
      <c r="B197" s="14" t="s">
        <v>53</v>
      </c>
      <c r="C197" s="31">
        <f t="shared" si="15"/>
        <v>30.8</v>
      </c>
      <c r="D197" s="31">
        <f t="shared" si="17"/>
        <v>20.8</v>
      </c>
      <c r="E197" s="31">
        <f t="shared" si="16"/>
        <v>49</v>
      </c>
      <c r="G197" s="31"/>
    </row>
    <row r="198" spans="2:7" x14ac:dyDescent="0.2">
      <c r="B198" s="14" t="s">
        <v>51</v>
      </c>
      <c r="C198" s="31">
        <f t="shared" si="15"/>
        <v>53</v>
      </c>
      <c r="D198" s="31">
        <f t="shared" si="17"/>
        <v>3.6</v>
      </c>
      <c r="E198" s="31">
        <f t="shared" si="16"/>
        <v>49</v>
      </c>
      <c r="G198" s="31"/>
    </row>
    <row r="199" spans="2:7" x14ac:dyDescent="0.2">
      <c r="B199" s="14" t="s">
        <v>49</v>
      </c>
      <c r="C199" s="31">
        <f t="shared" si="15"/>
        <v>42.2</v>
      </c>
      <c r="D199" s="31">
        <f t="shared" si="17"/>
        <v>0</v>
      </c>
      <c r="E199" s="31">
        <f t="shared" si="16"/>
        <v>40</v>
      </c>
      <c r="G199" s="31"/>
    </row>
    <row r="200" spans="2:7" x14ac:dyDescent="0.2">
      <c r="B200" s="14" t="s">
        <v>54</v>
      </c>
      <c r="C200" s="31">
        <f t="shared" si="15"/>
        <v>17</v>
      </c>
      <c r="D200" s="31">
        <f t="shared" si="17"/>
        <v>20</v>
      </c>
      <c r="E200" s="31">
        <f t="shared" si="16"/>
        <v>36</v>
      </c>
      <c r="G200" s="31"/>
    </row>
    <row r="201" spans="2:7" x14ac:dyDescent="0.2">
      <c r="B201" s="14" t="s">
        <v>56</v>
      </c>
      <c r="C201" s="31">
        <f t="shared" si="15"/>
        <v>6</v>
      </c>
      <c r="D201" s="31">
        <f t="shared" si="17"/>
        <v>0</v>
      </c>
      <c r="E201" s="31">
        <f t="shared" si="16"/>
        <v>6</v>
      </c>
      <c r="G201" s="31"/>
    </row>
    <row r="202" spans="2:7" x14ac:dyDescent="0.2">
      <c r="B202" s="14" t="s">
        <v>57</v>
      </c>
      <c r="C202" s="31">
        <f t="shared" si="15"/>
        <v>5</v>
      </c>
      <c r="D202" s="31">
        <f t="shared" si="17"/>
        <v>0</v>
      </c>
      <c r="E202" s="31">
        <f t="shared" si="16"/>
        <v>5</v>
      </c>
      <c r="G202" s="31"/>
    </row>
    <row r="203" spans="2:7" x14ac:dyDescent="0.2">
      <c r="B203" s="14" t="s">
        <v>55</v>
      </c>
      <c r="C203" s="31">
        <f t="shared" si="15"/>
        <v>5.4</v>
      </c>
      <c r="D203" s="31">
        <f t="shared" si="17"/>
        <v>0</v>
      </c>
      <c r="E203" s="31">
        <f t="shared" si="16"/>
        <v>4</v>
      </c>
      <c r="G203" s="31"/>
    </row>
    <row r="204" spans="2:7" x14ac:dyDescent="0.2">
      <c r="B204" s="14" t="s">
        <v>125</v>
      </c>
      <c r="C204" s="31">
        <f t="shared" si="15"/>
        <v>0</v>
      </c>
      <c r="D204" s="31">
        <f t="shared" si="17"/>
        <v>0</v>
      </c>
      <c r="E204" s="31">
        <f t="shared" si="16"/>
        <v>3</v>
      </c>
      <c r="G204" s="31"/>
    </row>
    <row r="205" spans="2:7" ht="15" thickBot="1" x14ac:dyDescent="0.25">
      <c r="B205" s="24" t="s">
        <v>124</v>
      </c>
      <c r="C205" s="33">
        <f t="shared" si="15"/>
        <v>0</v>
      </c>
      <c r="D205" s="33">
        <f t="shared" si="17"/>
        <v>0</v>
      </c>
      <c r="E205" s="33">
        <f t="shared" si="16"/>
        <v>1</v>
      </c>
      <c r="G205" s="31"/>
    </row>
    <row r="206" spans="2:7" ht="15.75" thickTop="1" x14ac:dyDescent="0.25">
      <c r="B206" s="19" t="s">
        <v>2</v>
      </c>
      <c r="C206" s="32">
        <f>SUM(C189:C205)</f>
        <v>2213.2000000000003</v>
      </c>
      <c r="D206" s="32">
        <f>SUM(D189:D205)</f>
        <v>1605.1999999999998</v>
      </c>
      <c r="E206" s="32">
        <f>SUM(E189:E205)</f>
        <v>3733</v>
      </c>
      <c r="G206" s="31"/>
    </row>
    <row r="234" spans="1:15" s="57" customFormat="1" x14ac:dyDescent="0.2"/>
    <row r="235" spans="1:15" s="1" customFormat="1" x14ac:dyDescent="0.2"/>
    <row r="236" spans="1:15" ht="26.25" x14ac:dyDescent="0.4">
      <c r="A236" s="44"/>
      <c r="B236" s="16" t="s">
        <v>68</v>
      </c>
      <c r="C236" s="45"/>
      <c r="D236" s="45"/>
      <c r="E236" s="45"/>
      <c r="F236" s="46"/>
      <c r="G236" s="46"/>
      <c r="H236" s="47"/>
      <c r="I236" s="47"/>
      <c r="J236" s="48"/>
      <c r="K236" s="48"/>
      <c r="L236" s="48"/>
      <c r="M236" s="48"/>
      <c r="N236" s="48"/>
      <c r="O236" s="34"/>
    </row>
    <row r="237" spans="1:15" x14ac:dyDescent="0.2">
      <c r="C237" s="21"/>
    </row>
    <row r="238" spans="1:15" ht="23.25" x14ac:dyDescent="0.35">
      <c r="A238" s="44"/>
      <c r="B238" s="17" t="s">
        <v>69</v>
      </c>
      <c r="C238" s="50"/>
      <c r="D238" s="50"/>
      <c r="E238" s="50"/>
      <c r="F238" s="47"/>
      <c r="G238" s="47"/>
      <c r="H238" s="47"/>
      <c r="I238" s="47"/>
      <c r="J238" s="48"/>
      <c r="K238" s="48"/>
      <c r="L238" s="48"/>
      <c r="M238" s="48"/>
      <c r="N238" s="48"/>
      <c r="O238" s="34"/>
    </row>
    <row r="239" spans="1:15" ht="23.25" x14ac:dyDescent="0.35">
      <c r="A239" s="44"/>
      <c r="B239" s="17"/>
      <c r="C239" s="50"/>
      <c r="D239" s="50"/>
      <c r="E239" s="50"/>
      <c r="F239" s="47"/>
      <c r="G239" s="47"/>
      <c r="H239" s="47"/>
      <c r="I239" s="47"/>
      <c r="J239" s="48"/>
      <c r="K239" s="48"/>
      <c r="L239" s="48"/>
      <c r="M239" s="48"/>
      <c r="N239" s="48"/>
      <c r="O239" s="34"/>
    </row>
    <row r="240" spans="1:15" x14ac:dyDescent="0.2">
      <c r="C240" s="52">
        <v>2</v>
      </c>
      <c r="D240" s="52">
        <v>3</v>
      </c>
      <c r="E240" s="52">
        <v>4</v>
      </c>
      <c r="F240" s="52">
        <v>5</v>
      </c>
      <c r="G240" s="52">
        <v>6</v>
      </c>
      <c r="H240" s="52">
        <v>7</v>
      </c>
      <c r="I240" s="52">
        <v>8</v>
      </c>
      <c r="J240" s="52">
        <v>9</v>
      </c>
      <c r="K240" s="52">
        <v>10</v>
      </c>
      <c r="L240" s="52">
        <v>11</v>
      </c>
      <c r="M240" s="52">
        <v>12</v>
      </c>
      <c r="N240" s="52">
        <v>13</v>
      </c>
      <c r="O240" s="72">
        <v>4</v>
      </c>
    </row>
    <row r="241" spans="2:16" ht="30.75" thickBot="1" x14ac:dyDescent="0.25">
      <c r="B241" s="68" t="s">
        <v>3</v>
      </c>
      <c r="C241" s="68" t="s">
        <v>112</v>
      </c>
      <c r="D241" s="68" t="s">
        <v>113</v>
      </c>
      <c r="E241" s="68" t="s">
        <v>114</v>
      </c>
      <c r="F241" s="68" t="s">
        <v>115</v>
      </c>
      <c r="G241" s="68" t="s">
        <v>116</v>
      </c>
      <c r="H241" s="68" t="s">
        <v>117</v>
      </c>
      <c r="I241" s="65" t="s">
        <v>118</v>
      </c>
      <c r="J241" s="65" t="s">
        <v>119</v>
      </c>
      <c r="K241" s="65" t="s">
        <v>120</v>
      </c>
      <c r="L241" s="65" t="s">
        <v>121</v>
      </c>
      <c r="M241" s="65" t="s">
        <v>122</v>
      </c>
      <c r="N241" s="65" t="s">
        <v>123</v>
      </c>
      <c r="O241" s="65" t="s">
        <v>27</v>
      </c>
      <c r="P241" s="65" t="s">
        <v>58</v>
      </c>
    </row>
    <row r="242" spans="2:16" ht="15" x14ac:dyDescent="0.25">
      <c r="B242" s="14" t="s">
        <v>4</v>
      </c>
      <c r="C242" s="21"/>
      <c r="D242" s="21"/>
      <c r="E242" s="21"/>
      <c r="F242" s="21"/>
      <c r="G242" s="21"/>
      <c r="H242" s="21"/>
      <c r="I242" s="21"/>
      <c r="J242" s="21">
        <v>767</v>
      </c>
      <c r="K242" s="21">
        <v>653</v>
      </c>
      <c r="L242" s="21">
        <v>653</v>
      </c>
      <c r="M242" s="21">
        <v>660</v>
      </c>
      <c r="N242" s="21">
        <v>657</v>
      </c>
      <c r="O242" s="41">
        <f t="shared" ref="O242:O265" si="18">+AVERAGE(C242:N242)</f>
        <v>678</v>
      </c>
      <c r="P242" s="76">
        <f t="shared" ref="P242" si="19">+O242/$O$266</f>
        <v>0.30634375564793054</v>
      </c>
    </row>
    <row r="243" spans="2:16" ht="15" x14ac:dyDescent="0.25">
      <c r="B243" s="14" t="s">
        <v>5</v>
      </c>
      <c r="C243" s="21"/>
      <c r="D243" s="21"/>
      <c r="E243" s="21"/>
      <c r="F243" s="21"/>
      <c r="G243" s="21"/>
      <c r="H243" s="21"/>
      <c r="I243" s="21"/>
      <c r="J243" s="21">
        <v>567</v>
      </c>
      <c r="K243" s="21">
        <v>520</v>
      </c>
      <c r="L243" s="21">
        <v>522</v>
      </c>
      <c r="M243" s="21">
        <v>520</v>
      </c>
      <c r="N243" s="21">
        <v>533</v>
      </c>
      <c r="O243" s="41">
        <f t="shared" si="18"/>
        <v>532.4</v>
      </c>
      <c r="P243" s="76">
        <f>+O243/$O$266</f>
        <v>0.24055666003976139</v>
      </c>
    </row>
    <row r="244" spans="2:16" ht="15" x14ac:dyDescent="0.25">
      <c r="B244" s="14" t="s">
        <v>6</v>
      </c>
      <c r="C244" s="21"/>
      <c r="D244" s="21"/>
      <c r="E244" s="21"/>
      <c r="F244" s="21"/>
      <c r="G244" s="21"/>
      <c r="H244" s="21"/>
      <c r="I244" s="21"/>
      <c r="J244" s="21">
        <v>138</v>
      </c>
      <c r="K244" s="21">
        <v>131</v>
      </c>
      <c r="L244" s="21">
        <v>131</v>
      </c>
      <c r="M244" s="21">
        <v>132</v>
      </c>
      <c r="N244" s="21">
        <v>138</v>
      </c>
      <c r="O244" s="41">
        <f t="shared" si="18"/>
        <v>134</v>
      </c>
      <c r="P244" s="76">
        <f t="shared" ref="P244:P265" si="20">+O244/$O$266</f>
        <v>6.0545816013012822E-2</v>
      </c>
    </row>
    <row r="245" spans="2:16" ht="15" x14ac:dyDescent="0.25">
      <c r="B245" s="14" t="s">
        <v>7</v>
      </c>
      <c r="C245" s="21"/>
      <c r="D245" s="21"/>
      <c r="E245" s="21"/>
      <c r="F245" s="21"/>
      <c r="G245" s="21"/>
      <c r="H245" s="21"/>
      <c r="I245" s="21"/>
      <c r="J245" s="21">
        <v>135</v>
      </c>
      <c r="K245" s="21">
        <v>125</v>
      </c>
      <c r="L245" s="21">
        <v>124</v>
      </c>
      <c r="M245" s="21">
        <v>124</v>
      </c>
      <c r="N245" s="21">
        <v>125</v>
      </c>
      <c r="O245" s="41">
        <f t="shared" si="18"/>
        <v>126.6</v>
      </c>
      <c r="P245" s="76">
        <f t="shared" si="20"/>
        <v>5.7202241098861364E-2</v>
      </c>
    </row>
    <row r="246" spans="2:16" ht="15" x14ac:dyDescent="0.25">
      <c r="B246" s="14" t="s">
        <v>9</v>
      </c>
      <c r="C246" s="21"/>
      <c r="D246" s="21"/>
      <c r="E246" s="21"/>
      <c r="F246" s="21"/>
      <c r="G246" s="21"/>
      <c r="H246" s="21"/>
      <c r="I246" s="21"/>
      <c r="J246" s="21">
        <v>91</v>
      </c>
      <c r="K246" s="21">
        <v>85</v>
      </c>
      <c r="L246" s="21">
        <v>89</v>
      </c>
      <c r="M246" s="21">
        <v>91</v>
      </c>
      <c r="N246" s="21">
        <v>108</v>
      </c>
      <c r="O246" s="41">
        <f t="shared" si="18"/>
        <v>92.8</v>
      </c>
      <c r="P246" s="76">
        <f t="shared" si="20"/>
        <v>4.1930236761250669E-2</v>
      </c>
    </row>
    <row r="247" spans="2:16" ht="15" x14ac:dyDescent="0.25">
      <c r="B247" s="14" t="s">
        <v>8</v>
      </c>
      <c r="C247" s="21"/>
      <c r="D247" s="21"/>
      <c r="E247" s="21"/>
      <c r="F247" s="21"/>
      <c r="G247" s="21"/>
      <c r="H247" s="21"/>
      <c r="I247" s="21"/>
      <c r="J247" s="21">
        <v>84</v>
      </c>
      <c r="K247" s="21">
        <v>84</v>
      </c>
      <c r="L247" s="21">
        <v>85</v>
      </c>
      <c r="M247" s="21">
        <v>86</v>
      </c>
      <c r="N247" s="21">
        <v>88</v>
      </c>
      <c r="O247" s="41">
        <f t="shared" si="18"/>
        <v>85.4</v>
      </c>
      <c r="P247" s="76">
        <f t="shared" si="20"/>
        <v>3.8586661847099218E-2</v>
      </c>
    </row>
    <row r="248" spans="2:16" ht="15" x14ac:dyDescent="0.25">
      <c r="B248" s="14" t="s">
        <v>14</v>
      </c>
      <c r="C248" s="21"/>
      <c r="D248" s="21"/>
      <c r="E248" s="21"/>
      <c r="F248" s="21"/>
      <c r="G248" s="21"/>
      <c r="H248" s="21"/>
      <c r="I248" s="21"/>
      <c r="J248" s="21">
        <v>69</v>
      </c>
      <c r="K248" s="21">
        <v>80</v>
      </c>
      <c r="L248" s="21">
        <v>81</v>
      </c>
      <c r="M248" s="21">
        <v>81</v>
      </c>
      <c r="N248" s="21">
        <v>82</v>
      </c>
      <c r="O248" s="41">
        <f t="shared" si="18"/>
        <v>78.599999999999994</v>
      </c>
      <c r="P248" s="76">
        <f t="shared" si="20"/>
        <v>3.5514187601662743E-2</v>
      </c>
    </row>
    <row r="249" spans="2:16" ht="15" x14ac:dyDescent="0.25">
      <c r="B249" s="14" t="s">
        <v>10</v>
      </c>
      <c r="C249" s="21"/>
      <c r="D249" s="21"/>
      <c r="E249" s="21"/>
      <c r="F249" s="21"/>
      <c r="G249" s="21"/>
      <c r="H249" s="21"/>
      <c r="I249" s="21"/>
      <c r="J249" s="21">
        <v>75</v>
      </c>
      <c r="K249" s="21">
        <v>66</v>
      </c>
      <c r="L249" s="21">
        <v>66</v>
      </c>
      <c r="M249" s="21">
        <v>66</v>
      </c>
      <c r="N249" s="21">
        <v>69</v>
      </c>
      <c r="O249" s="41">
        <f t="shared" si="18"/>
        <v>68.400000000000006</v>
      </c>
      <c r="P249" s="76">
        <f t="shared" si="20"/>
        <v>3.090547623350804E-2</v>
      </c>
    </row>
    <row r="250" spans="2:16" ht="15" x14ac:dyDescent="0.25">
      <c r="B250" s="14" t="s">
        <v>11</v>
      </c>
      <c r="C250" s="21"/>
      <c r="D250" s="21"/>
      <c r="E250" s="21"/>
      <c r="F250" s="21"/>
      <c r="G250" s="21"/>
      <c r="H250" s="21"/>
      <c r="I250" s="21"/>
      <c r="J250" s="21">
        <v>63</v>
      </c>
      <c r="K250" s="21">
        <v>62</v>
      </c>
      <c r="L250" s="21">
        <v>61</v>
      </c>
      <c r="M250" s="21">
        <v>61</v>
      </c>
      <c r="N250" s="21">
        <v>63</v>
      </c>
      <c r="O250" s="41">
        <f t="shared" si="18"/>
        <v>62</v>
      </c>
      <c r="P250" s="76">
        <f t="shared" si="20"/>
        <v>2.801373576721489E-2</v>
      </c>
    </row>
    <row r="251" spans="2:16" ht="15" x14ac:dyDescent="0.25">
      <c r="B251" s="14" t="s">
        <v>17</v>
      </c>
      <c r="C251" s="21"/>
      <c r="D251" s="21"/>
      <c r="E251" s="21"/>
      <c r="F251" s="21"/>
      <c r="G251" s="21"/>
      <c r="H251" s="21"/>
      <c r="I251" s="21"/>
      <c r="J251" s="21">
        <v>50</v>
      </c>
      <c r="K251" s="21">
        <v>48</v>
      </c>
      <c r="L251" s="21">
        <v>49</v>
      </c>
      <c r="M251" s="21">
        <v>49</v>
      </c>
      <c r="N251" s="21">
        <v>48</v>
      </c>
      <c r="O251" s="41">
        <f t="shared" si="18"/>
        <v>48.8</v>
      </c>
      <c r="P251" s="76">
        <f t="shared" si="20"/>
        <v>2.2049521055485265E-2</v>
      </c>
    </row>
    <row r="252" spans="2:16" ht="15" x14ac:dyDescent="0.25">
      <c r="B252" s="14" t="s">
        <v>13</v>
      </c>
      <c r="C252" s="21"/>
      <c r="D252" s="21"/>
      <c r="E252" s="21"/>
      <c r="F252" s="21"/>
      <c r="G252" s="21"/>
      <c r="H252" s="21"/>
      <c r="I252" s="21"/>
      <c r="J252" s="21">
        <v>52</v>
      </c>
      <c r="K252" s="21">
        <v>45</v>
      </c>
      <c r="L252" s="21">
        <v>45</v>
      </c>
      <c r="M252" s="21">
        <v>47</v>
      </c>
      <c r="N252" s="21">
        <v>48</v>
      </c>
      <c r="O252" s="41">
        <f t="shared" si="18"/>
        <v>47.4</v>
      </c>
      <c r="P252" s="76">
        <f t="shared" si="20"/>
        <v>2.1416952828483639E-2</v>
      </c>
    </row>
    <row r="253" spans="2:16" ht="15" x14ac:dyDescent="0.25">
      <c r="B253" s="14" t="s">
        <v>12</v>
      </c>
      <c r="C253" s="21"/>
      <c r="D253" s="21"/>
      <c r="E253" s="21"/>
      <c r="F253" s="21"/>
      <c r="G253" s="21"/>
      <c r="H253" s="21"/>
      <c r="I253" s="21"/>
      <c r="J253" s="21">
        <v>44</v>
      </c>
      <c r="K253" s="21">
        <v>43</v>
      </c>
      <c r="L253" s="21">
        <v>43</v>
      </c>
      <c r="M253" s="21">
        <v>42</v>
      </c>
      <c r="N253" s="21">
        <v>45</v>
      </c>
      <c r="O253" s="41">
        <f t="shared" si="18"/>
        <v>43.4</v>
      </c>
      <c r="P253" s="76">
        <f t="shared" si="20"/>
        <v>1.9609615037050422E-2</v>
      </c>
    </row>
    <row r="254" spans="2:16" ht="15" x14ac:dyDescent="0.25">
      <c r="B254" s="14" t="s">
        <v>15</v>
      </c>
      <c r="C254" s="21"/>
      <c r="D254" s="21"/>
      <c r="E254" s="21"/>
      <c r="F254" s="21"/>
      <c r="G254" s="21"/>
      <c r="H254" s="21"/>
      <c r="I254" s="21"/>
      <c r="J254" s="21">
        <v>39</v>
      </c>
      <c r="K254" s="21">
        <v>36</v>
      </c>
      <c r="L254" s="21">
        <v>36</v>
      </c>
      <c r="M254" s="21">
        <v>36</v>
      </c>
      <c r="N254" s="21">
        <v>38</v>
      </c>
      <c r="O254" s="41">
        <f t="shared" si="18"/>
        <v>37</v>
      </c>
      <c r="P254" s="76">
        <f t="shared" si="20"/>
        <v>1.6717874570757272E-2</v>
      </c>
    </row>
    <row r="255" spans="2:16" ht="15" x14ac:dyDescent="0.25">
      <c r="B255" s="14" t="s">
        <v>19</v>
      </c>
      <c r="C255" s="21"/>
      <c r="D255" s="21"/>
      <c r="E255" s="21"/>
      <c r="F255" s="21"/>
      <c r="G255" s="21"/>
      <c r="H255" s="21"/>
      <c r="I255" s="21"/>
      <c r="J255" s="21">
        <v>29</v>
      </c>
      <c r="K255" s="21">
        <v>29</v>
      </c>
      <c r="L255" s="21">
        <v>29</v>
      </c>
      <c r="M255" s="21">
        <v>29</v>
      </c>
      <c r="N255" s="21">
        <v>29</v>
      </c>
      <c r="O255" s="41">
        <f t="shared" si="18"/>
        <v>29</v>
      </c>
      <c r="P255" s="76">
        <f t="shared" si="20"/>
        <v>1.3103198987890835E-2</v>
      </c>
    </row>
    <row r="256" spans="2:16" ht="15" x14ac:dyDescent="0.25">
      <c r="B256" s="14" t="s">
        <v>72</v>
      </c>
      <c r="C256" s="21"/>
      <c r="D256" s="21"/>
      <c r="E256" s="21"/>
      <c r="F256" s="21"/>
      <c r="G256" s="21"/>
      <c r="H256" s="21"/>
      <c r="I256" s="21"/>
      <c r="J256" s="21">
        <v>32</v>
      </c>
      <c r="K256" s="21">
        <v>27</v>
      </c>
      <c r="L256" s="21">
        <v>27</v>
      </c>
      <c r="M256" s="21">
        <v>27</v>
      </c>
      <c r="N256" s="21">
        <v>27</v>
      </c>
      <c r="O256" s="41">
        <f t="shared" si="18"/>
        <v>28</v>
      </c>
      <c r="P256" s="76">
        <f t="shared" si="20"/>
        <v>1.2651364540032531E-2</v>
      </c>
    </row>
    <row r="257" spans="2:16" ht="15" x14ac:dyDescent="0.25">
      <c r="B257" s="14" t="s">
        <v>16</v>
      </c>
      <c r="C257" s="21"/>
      <c r="D257" s="21"/>
      <c r="E257" s="21"/>
      <c r="F257" s="21"/>
      <c r="G257" s="21"/>
      <c r="H257" s="21"/>
      <c r="I257" s="21"/>
      <c r="J257" s="21">
        <v>26</v>
      </c>
      <c r="K257" s="21">
        <v>26</v>
      </c>
      <c r="L257" s="21">
        <v>26</v>
      </c>
      <c r="M257" s="21">
        <v>27</v>
      </c>
      <c r="N257" s="21">
        <v>29</v>
      </c>
      <c r="O257" s="41">
        <f t="shared" si="18"/>
        <v>26.8</v>
      </c>
      <c r="P257" s="76">
        <f t="shared" si="20"/>
        <v>1.2109163202602566E-2</v>
      </c>
    </row>
    <row r="258" spans="2:16" ht="15" x14ac:dyDescent="0.25">
      <c r="B258" s="14" t="s">
        <v>21</v>
      </c>
      <c r="C258" s="21"/>
      <c r="D258" s="21"/>
      <c r="E258" s="21"/>
      <c r="F258" s="21"/>
      <c r="G258" s="21"/>
      <c r="H258" s="21"/>
      <c r="I258" s="21"/>
      <c r="J258" s="21">
        <v>27</v>
      </c>
      <c r="K258" s="21">
        <v>24</v>
      </c>
      <c r="L258" s="21">
        <v>24</v>
      </c>
      <c r="M258" s="21">
        <v>27</v>
      </c>
      <c r="N258" s="21">
        <v>27</v>
      </c>
      <c r="O258" s="41">
        <f t="shared" si="18"/>
        <v>25.8</v>
      </c>
      <c r="P258" s="76">
        <f t="shared" si="20"/>
        <v>1.165732875474426E-2</v>
      </c>
    </row>
    <row r="259" spans="2:16" ht="15" x14ac:dyDescent="0.25">
      <c r="B259" s="14" t="s">
        <v>23</v>
      </c>
      <c r="C259" s="21"/>
      <c r="D259" s="21"/>
      <c r="E259" s="21"/>
      <c r="F259" s="21"/>
      <c r="G259" s="21"/>
      <c r="H259" s="21"/>
      <c r="I259" s="21"/>
      <c r="J259" s="21">
        <v>14</v>
      </c>
      <c r="K259" s="21">
        <v>14</v>
      </c>
      <c r="L259" s="21">
        <v>14</v>
      </c>
      <c r="M259" s="21">
        <v>14</v>
      </c>
      <c r="N259" s="21">
        <v>15</v>
      </c>
      <c r="O259" s="41">
        <f t="shared" si="18"/>
        <v>14.2</v>
      </c>
      <c r="P259" s="76">
        <f t="shared" si="20"/>
        <v>6.4160491595879263E-3</v>
      </c>
    </row>
    <row r="260" spans="2:16" ht="15" x14ac:dyDescent="0.25">
      <c r="B260" s="14" t="s">
        <v>20</v>
      </c>
      <c r="C260" s="21"/>
      <c r="D260" s="21"/>
      <c r="E260" s="21"/>
      <c r="F260" s="21"/>
      <c r="G260" s="21"/>
      <c r="H260" s="21"/>
      <c r="I260" s="21"/>
      <c r="J260" s="21">
        <v>11</v>
      </c>
      <c r="K260" s="21">
        <v>11</v>
      </c>
      <c r="L260" s="21">
        <v>11</v>
      </c>
      <c r="M260" s="21">
        <v>11</v>
      </c>
      <c r="N260" s="21">
        <v>13</v>
      </c>
      <c r="O260" s="41">
        <f t="shared" si="18"/>
        <v>11.4</v>
      </c>
      <c r="P260" s="76">
        <f t="shared" si="20"/>
        <v>5.1509127055846737E-3</v>
      </c>
    </row>
    <row r="261" spans="2:16" ht="15" x14ac:dyDescent="0.25">
      <c r="B261" s="14" t="s">
        <v>22</v>
      </c>
      <c r="C261" s="21"/>
      <c r="D261" s="21"/>
      <c r="E261" s="21"/>
      <c r="F261" s="21"/>
      <c r="G261" s="21"/>
      <c r="H261" s="21"/>
      <c r="I261" s="21"/>
      <c r="J261" s="21">
        <v>10</v>
      </c>
      <c r="K261" s="21">
        <v>10</v>
      </c>
      <c r="L261" s="21">
        <v>10</v>
      </c>
      <c r="M261" s="21">
        <v>10</v>
      </c>
      <c r="N261" s="21">
        <v>11</v>
      </c>
      <c r="O261" s="41">
        <f t="shared" si="18"/>
        <v>10.199999999999999</v>
      </c>
      <c r="P261" s="76">
        <f t="shared" si="20"/>
        <v>4.608711368154707E-3</v>
      </c>
    </row>
    <row r="262" spans="2:16" ht="15" x14ac:dyDescent="0.25">
      <c r="B262" s="14" t="s">
        <v>26</v>
      </c>
      <c r="C262" s="21"/>
      <c r="D262" s="21"/>
      <c r="E262" s="21"/>
      <c r="F262" s="21"/>
      <c r="G262" s="21"/>
      <c r="H262" s="21"/>
      <c r="I262" s="21"/>
      <c r="J262" s="21">
        <v>10</v>
      </c>
      <c r="K262" s="21">
        <v>10</v>
      </c>
      <c r="L262" s="21">
        <v>10</v>
      </c>
      <c r="M262" s="21">
        <v>10</v>
      </c>
      <c r="N262" s="21">
        <v>10</v>
      </c>
      <c r="O262" s="41">
        <f t="shared" si="18"/>
        <v>10</v>
      </c>
      <c r="P262" s="76">
        <f t="shared" si="20"/>
        <v>4.518344478583047E-3</v>
      </c>
    </row>
    <row r="263" spans="2:16" ht="15" x14ac:dyDescent="0.25">
      <c r="B263" s="14" t="s">
        <v>25</v>
      </c>
      <c r="C263" s="21"/>
      <c r="D263" s="21"/>
      <c r="E263" s="21"/>
      <c r="F263" s="21"/>
      <c r="G263" s="21"/>
      <c r="H263" s="21"/>
      <c r="I263" s="21"/>
      <c r="J263" s="21">
        <v>9</v>
      </c>
      <c r="K263" s="21">
        <v>9</v>
      </c>
      <c r="L263" s="21">
        <v>9</v>
      </c>
      <c r="M263" s="21">
        <v>9</v>
      </c>
      <c r="N263" s="21">
        <v>9</v>
      </c>
      <c r="O263" s="41">
        <f t="shared" si="18"/>
        <v>9</v>
      </c>
      <c r="P263" s="76">
        <f t="shared" si="20"/>
        <v>4.0665100307247419E-3</v>
      </c>
    </row>
    <row r="264" spans="2:16" ht="15" x14ac:dyDescent="0.25">
      <c r="B264" s="14" t="s">
        <v>24</v>
      </c>
      <c r="C264" s="21"/>
      <c r="D264" s="21"/>
      <c r="E264" s="21"/>
      <c r="F264" s="21"/>
      <c r="G264" s="21"/>
      <c r="H264" s="21"/>
      <c r="I264" s="21"/>
      <c r="J264" s="21">
        <v>8</v>
      </c>
      <c r="K264" s="21">
        <v>8</v>
      </c>
      <c r="L264" s="21">
        <v>8</v>
      </c>
      <c r="M264" s="21">
        <v>8</v>
      </c>
      <c r="N264" s="21">
        <v>7</v>
      </c>
      <c r="O264" s="41">
        <f t="shared" si="18"/>
        <v>7.8</v>
      </c>
      <c r="P264" s="76">
        <f t="shared" si="20"/>
        <v>3.5243086932947765E-3</v>
      </c>
    </row>
    <row r="265" spans="2:16" ht="15.75" thickBot="1" x14ac:dyDescent="0.3">
      <c r="B265" s="14" t="s">
        <v>18</v>
      </c>
      <c r="C265" s="21"/>
      <c r="D265" s="21"/>
      <c r="E265" s="21"/>
      <c r="F265" s="21"/>
      <c r="G265" s="21"/>
      <c r="H265" s="21"/>
      <c r="I265" s="25"/>
      <c r="J265" s="25">
        <v>7</v>
      </c>
      <c r="K265" s="25">
        <v>6</v>
      </c>
      <c r="L265" s="25">
        <v>6</v>
      </c>
      <c r="M265" s="25">
        <v>6</v>
      </c>
      <c r="N265" s="25">
        <v>6</v>
      </c>
      <c r="O265" s="35">
        <f t="shared" si="18"/>
        <v>6.2</v>
      </c>
      <c r="P265" s="84">
        <f t="shared" si="20"/>
        <v>2.8013735767214889E-3</v>
      </c>
    </row>
    <row r="266" spans="2:16" ht="15.75" thickTop="1" x14ac:dyDescent="0.25">
      <c r="B266" s="69" t="s">
        <v>2</v>
      </c>
      <c r="C266" s="67">
        <f>SUM(C242:C265)</f>
        <v>0</v>
      </c>
      <c r="D266" s="67">
        <f>SUM(D242:D265)</f>
        <v>0</v>
      </c>
      <c r="E266" s="67">
        <f>SUM(E242:E265)</f>
        <v>0</v>
      </c>
      <c r="F266" s="67">
        <f t="shared" ref="F266:N266" si="21">SUM(F242:F265)</f>
        <v>0</v>
      </c>
      <c r="G266" s="67">
        <f t="shared" si="21"/>
        <v>0</v>
      </c>
      <c r="H266" s="67">
        <f t="shared" si="21"/>
        <v>0</v>
      </c>
      <c r="I266" s="26">
        <f t="shared" si="21"/>
        <v>0</v>
      </c>
      <c r="J266" s="26">
        <f t="shared" si="21"/>
        <v>2357</v>
      </c>
      <c r="K266" s="26">
        <f t="shared" si="21"/>
        <v>2152</v>
      </c>
      <c r="L266" s="26">
        <f t="shared" si="21"/>
        <v>2159</v>
      </c>
      <c r="M266" s="26">
        <f t="shared" si="21"/>
        <v>2173</v>
      </c>
      <c r="N266" s="26">
        <f t="shared" si="21"/>
        <v>2225</v>
      </c>
      <c r="O266" s="26">
        <f>SUM(O242:O265)</f>
        <v>2213.2000000000003</v>
      </c>
      <c r="P266" s="77">
        <f>SUM(P242:P265)</f>
        <v>0.99999999999999978</v>
      </c>
    </row>
    <row r="267" spans="2:16" x14ac:dyDescent="0.2">
      <c r="C267" s="21"/>
    </row>
    <row r="268" spans="2:16" x14ac:dyDescent="0.2">
      <c r="C268" s="21"/>
    </row>
    <row r="269" spans="2:16" x14ac:dyDescent="0.2">
      <c r="C269" s="21"/>
    </row>
    <row r="270" spans="2:16" x14ac:dyDescent="0.2">
      <c r="C270" s="21"/>
    </row>
    <row r="271" spans="2:16" x14ac:dyDescent="0.2">
      <c r="C271" s="21"/>
    </row>
    <row r="272" spans="2:16" x14ac:dyDescent="0.2">
      <c r="C272" s="21"/>
    </row>
    <row r="273" spans="3:3" x14ac:dyDescent="0.2">
      <c r="C273" s="21"/>
    </row>
    <row r="274" spans="3:3" x14ac:dyDescent="0.2">
      <c r="C274" s="21"/>
    </row>
    <row r="275" spans="3:3" x14ac:dyDescent="0.2">
      <c r="C275" s="21"/>
    </row>
    <row r="276" spans="3:3" x14ac:dyDescent="0.2">
      <c r="C276" s="21"/>
    </row>
    <row r="277" spans="3:3" x14ac:dyDescent="0.2">
      <c r="C277" s="21"/>
    </row>
    <row r="278" spans="3:3" x14ac:dyDescent="0.2">
      <c r="C278" s="21"/>
    </row>
    <row r="279" spans="3:3" x14ac:dyDescent="0.2">
      <c r="C279" s="21"/>
    </row>
    <row r="280" spans="3:3" x14ac:dyDescent="0.2">
      <c r="C280" s="21"/>
    </row>
    <row r="281" spans="3:3" x14ac:dyDescent="0.2">
      <c r="C281" s="21"/>
    </row>
    <row r="282" spans="3:3" x14ac:dyDescent="0.2">
      <c r="C282" s="21"/>
    </row>
    <row r="283" spans="3:3" x14ac:dyDescent="0.2">
      <c r="C283" s="21"/>
    </row>
    <row r="284" spans="3:3" x14ac:dyDescent="0.2">
      <c r="C284" s="21"/>
    </row>
    <row r="285" spans="3:3" x14ac:dyDescent="0.2">
      <c r="C285" s="21"/>
    </row>
    <row r="286" spans="3:3" x14ac:dyDescent="0.2">
      <c r="C286" s="21"/>
    </row>
    <row r="287" spans="3:3" x14ac:dyDescent="0.2">
      <c r="C287" s="21"/>
    </row>
    <row r="288" spans="3:3" x14ac:dyDescent="0.2">
      <c r="C288" s="21"/>
    </row>
    <row r="289" spans="1:16" x14ac:dyDescent="0.2">
      <c r="C289" s="21"/>
    </row>
    <row r="290" spans="1:16" ht="23.25" x14ac:dyDescent="0.35">
      <c r="A290" s="44"/>
      <c r="B290" s="17" t="s">
        <v>70</v>
      </c>
      <c r="C290" s="50"/>
      <c r="D290" s="50"/>
      <c r="E290" s="50"/>
      <c r="F290" s="47"/>
      <c r="G290" s="47"/>
      <c r="H290" s="47"/>
      <c r="I290" s="47"/>
      <c r="J290" s="48"/>
      <c r="K290" s="48"/>
      <c r="L290" s="48"/>
      <c r="M290" s="48"/>
      <c r="N290" s="48"/>
      <c r="O290" s="34"/>
    </row>
    <row r="291" spans="1:16" ht="15" x14ac:dyDescent="0.25">
      <c r="A291" s="44"/>
      <c r="B291" s="49"/>
      <c r="C291" s="50"/>
      <c r="D291" s="50"/>
      <c r="E291" s="50"/>
      <c r="F291" s="47"/>
      <c r="G291" s="47"/>
      <c r="H291" s="47"/>
      <c r="I291" s="47"/>
      <c r="J291" s="48"/>
      <c r="K291" s="48"/>
      <c r="L291" s="48"/>
      <c r="M291" s="48"/>
      <c r="N291" s="48"/>
      <c r="O291" s="34"/>
    </row>
    <row r="292" spans="1:16" x14ac:dyDescent="0.2">
      <c r="C292" s="21"/>
      <c r="P292" s="52">
        <v>4</v>
      </c>
    </row>
    <row r="293" spans="1:16" ht="30.75" thickBot="1" x14ac:dyDescent="0.25">
      <c r="B293" s="68" t="s">
        <v>3</v>
      </c>
      <c r="C293" s="68" t="s">
        <v>112</v>
      </c>
      <c r="D293" s="68" t="s">
        <v>113</v>
      </c>
      <c r="E293" s="68" t="s">
        <v>114</v>
      </c>
      <c r="F293" s="68" t="s">
        <v>115</v>
      </c>
      <c r="G293" s="68" t="s">
        <v>116</v>
      </c>
      <c r="H293" s="68" t="s">
        <v>117</v>
      </c>
      <c r="I293" s="65" t="s">
        <v>118</v>
      </c>
      <c r="J293" s="65" t="s">
        <v>119</v>
      </c>
      <c r="K293" s="65" t="s">
        <v>120</v>
      </c>
      <c r="L293" s="65" t="s">
        <v>121</v>
      </c>
      <c r="M293" s="65" t="s">
        <v>122</v>
      </c>
      <c r="N293" s="65" t="s">
        <v>123</v>
      </c>
      <c r="O293" s="65" t="s">
        <v>27</v>
      </c>
      <c r="P293" s="65" t="s">
        <v>58</v>
      </c>
    </row>
    <row r="294" spans="1:16" ht="15" x14ac:dyDescent="0.25">
      <c r="B294" s="14" t="s">
        <v>5</v>
      </c>
      <c r="C294" s="21"/>
      <c r="D294" s="21"/>
      <c r="E294" s="21"/>
      <c r="F294" s="21"/>
      <c r="G294" s="21"/>
      <c r="H294" s="21"/>
      <c r="I294" s="21"/>
      <c r="J294" s="21">
        <v>609</v>
      </c>
      <c r="K294" s="21">
        <v>665</v>
      </c>
      <c r="L294" s="21">
        <v>668</v>
      </c>
      <c r="M294" s="21">
        <v>669</v>
      </c>
      <c r="N294" s="21">
        <v>684</v>
      </c>
      <c r="O294" s="26">
        <f t="shared" ref="O294:O315" si="22">+AVERAGE(B294:N294)</f>
        <v>659</v>
      </c>
      <c r="P294" s="76">
        <f t="shared" ref="P294:P296" si="23">+O294/$O$318</f>
        <v>0.41054074258659362</v>
      </c>
    </row>
    <row r="295" spans="1:16" ht="15" x14ac:dyDescent="0.25">
      <c r="B295" s="14" t="s">
        <v>4</v>
      </c>
      <c r="C295" s="21"/>
      <c r="D295" s="21"/>
      <c r="E295" s="21"/>
      <c r="F295" s="21"/>
      <c r="G295" s="21"/>
      <c r="H295" s="21"/>
      <c r="I295" s="21"/>
      <c r="J295" s="21">
        <v>409</v>
      </c>
      <c r="K295" s="21">
        <v>524</v>
      </c>
      <c r="L295" s="21">
        <v>532</v>
      </c>
      <c r="M295" s="21">
        <v>524</v>
      </c>
      <c r="N295" s="21">
        <v>529</v>
      </c>
      <c r="O295" s="26">
        <f t="shared" si="22"/>
        <v>503.6</v>
      </c>
      <c r="P295" s="76">
        <f t="shared" si="23"/>
        <v>0.31373037627709949</v>
      </c>
    </row>
    <row r="296" spans="1:16" ht="15" x14ac:dyDescent="0.25">
      <c r="B296" s="14" t="s">
        <v>7</v>
      </c>
      <c r="C296" s="21"/>
      <c r="D296" s="21"/>
      <c r="E296" s="21"/>
      <c r="F296" s="21"/>
      <c r="G296" s="21"/>
      <c r="H296" s="21"/>
      <c r="I296" s="21"/>
      <c r="J296" s="21">
        <v>61</v>
      </c>
      <c r="K296" s="21">
        <v>71</v>
      </c>
      <c r="L296" s="21">
        <v>71</v>
      </c>
      <c r="M296" s="21">
        <v>73</v>
      </c>
      <c r="N296" s="21">
        <v>74</v>
      </c>
      <c r="O296" s="26">
        <f t="shared" si="22"/>
        <v>70</v>
      </c>
      <c r="P296" s="76">
        <f t="shared" si="23"/>
        <v>4.3608273112384757E-2</v>
      </c>
    </row>
    <row r="297" spans="1:16" ht="15" x14ac:dyDescent="0.25">
      <c r="B297" s="14" t="s">
        <v>6</v>
      </c>
      <c r="C297" s="21"/>
      <c r="D297" s="21"/>
      <c r="E297" s="21"/>
      <c r="F297" s="21"/>
      <c r="G297" s="21"/>
      <c r="H297" s="21"/>
      <c r="I297" s="21"/>
      <c r="J297" s="21">
        <v>46</v>
      </c>
      <c r="K297" s="21">
        <v>54</v>
      </c>
      <c r="L297" s="21">
        <v>55</v>
      </c>
      <c r="M297" s="21">
        <v>56</v>
      </c>
      <c r="N297" s="21">
        <v>57</v>
      </c>
      <c r="O297" s="26">
        <f t="shared" si="22"/>
        <v>53.6</v>
      </c>
      <c r="P297" s="76">
        <f t="shared" ref="P297:P317" si="24">+O297/$O$318</f>
        <v>3.3391477697483185E-2</v>
      </c>
    </row>
    <row r="298" spans="1:16" ht="15" x14ac:dyDescent="0.25">
      <c r="B298" s="14" t="s">
        <v>8</v>
      </c>
      <c r="C298" s="21"/>
      <c r="D298" s="21"/>
      <c r="E298" s="21"/>
      <c r="F298" s="21"/>
      <c r="G298" s="21"/>
      <c r="H298" s="21"/>
      <c r="I298" s="21"/>
      <c r="J298" s="21">
        <v>36</v>
      </c>
      <c r="K298" s="21">
        <v>36</v>
      </c>
      <c r="L298" s="21">
        <v>39</v>
      </c>
      <c r="M298" s="21">
        <v>39</v>
      </c>
      <c r="N298" s="21">
        <v>36</v>
      </c>
      <c r="O298" s="26">
        <f t="shared" si="22"/>
        <v>37.200000000000003</v>
      </c>
      <c r="P298" s="76">
        <f t="shared" si="24"/>
        <v>2.3174682282581613E-2</v>
      </c>
    </row>
    <row r="299" spans="1:16" ht="15" x14ac:dyDescent="0.25">
      <c r="B299" s="14" t="s">
        <v>12</v>
      </c>
      <c r="C299" s="21"/>
      <c r="D299" s="21"/>
      <c r="E299" s="21"/>
      <c r="F299" s="21"/>
      <c r="G299" s="21"/>
      <c r="H299" s="21"/>
      <c r="I299" s="21"/>
      <c r="J299" s="21">
        <v>31</v>
      </c>
      <c r="K299" s="21">
        <v>36</v>
      </c>
      <c r="L299" s="21">
        <v>38</v>
      </c>
      <c r="M299" s="21">
        <v>38</v>
      </c>
      <c r="N299" s="21">
        <v>38</v>
      </c>
      <c r="O299" s="26">
        <f t="shared" si="22"/>
        <v>36.200000000000003</v>
      </c>
      <c r="P299" s="76">
        <f t="shared" si="24"/>
        <v>2.2551706952404688E-2</v>
      </c>
    </row>
    <row r="300" spans="1:16" ht="15" x14ac:dyDescent="0.25">
      <c r="B300" s="14" t="s">
        <v>14</v>
      </c>
      <c r="C300" s="21"/>
      <c r="D300" s="21"/>
      <c r="E300" s="21"/>
      <c r="F300" s="21"/>
      <c r="G300" s="21"/>
      <c r="H300" s="21"/>
      <c r="I300" s="21"/>
      <c r="J300" s="21">
        <v>43</v>
      </c>
      <c r="K300" s="21">
        <v>33</v>
      </c>
      <c r="L300" s="21">
        <v>34</v>
      </c>
      <c r="M300" s="21">
        <v>34</v>
      </c>
      <c r="N300" s="21">
        <v>34</v>
      </c>
      <c r="O300" s="26">
        <f t="shared" si="22"/>
        <v>35.6</v>
      </c>
      <c r="P300" s="76">
        <f t="shared" si="24"/>
        <v>2.2177921754298533E-2</v>
      </c>
    </row>
    <row r="301" spans="1:16" ht="15" x14ac:dyDescent="0.25">
      <c r="B301" s="14" t="s">
        <v>16</v>
      </c>
      <c r="C301" s="21"/>
      <c r="D301" s="21"/>
      <c r="E301" s="21"/>
      <c r="F301" s="21"/>
      <c r="G301" s="21"/>
      <c r="H301" s="21"/>
      <c r="I301" s="21"/>
      <c r="J301" s="21">
        <v>31</v>
      </c>
      <c r="K301" s="21">
        <v>31</v>
      </c>
      <c r="L301" s="21">
        <v>35</v>
      </c>
      <c r="M301" s="21">
        <v>35</v>
      </c>
      <c r="N301" s="21">
        <v>33</v>
      </c>
      <c r="O301" s="26">
        <f t="shared" si="22"/>
        <v>33</v>
      </c>
      <c r="P301" s="76">
        <f t="shared" si="24"/>
        <v>2.0558185895838528E-2</v>
      </c>
    </row>
    <row r="302" spans="1:16" ht="15" x14ac:dyDescent="0.25">
      <c r="B302" s="14" t="s">
        <v>11</v>
      </c>
      <c r="C302" s="21"/>
      <c r="D302" s="21"/>
      <c r="E302" s="21"/>
      <c r="F302" s="21"/>
      <c r="G302" s="21"/>
      <c r="H302" s="21"/>
      <c r="I302" s="21"/>
      <c r="J302" s="21">
        <v>28</v>
      </c>
      <c r="K302" s="21">
        <v>31</v>
      </c>
      <c r="L302" s="21">
        <v>32</v>
      </c>
      <c r="M302" s="21">
        <v>34</v>
      </c>
      <c r="N302" s="21">
        <v>33</v>
      </c>
      <c r="O302" s="26">
        <f t="shared" si="22"/>
        <v>31.6</v>
      </c>
      <c r="P302" s="76">
        <f t="shared" si="24"/>
        <v>1.9686020433590832E-2</v>
      </c>
    </row>
    <row r="303" spans="1:16" ht="15" x14ac:dyDescent="0.25">
      <c r="B303" s="14" t="s">
        <v>17</v>
      </c>
      <c r="C303" s="21"/>
      <c r="D303" s="21"/>
      <c r="E303" s="21"/>
      <c r="F303" s="21"/>
      <c r="G303" s="21"/>
      <c r="H303" s="21"/>
      <c r="I303" s="21"/>
      <c r="J303" s="21">
        <v>28</v>
      </c>
      <c r="K303" s="21">
        <v>29</v>
      </c>
      <c r="L303" s="21">
        <v>29</v>
      </c>
      <c r="M303" s="21">
        <v>29</v>
      </c>
      <c r="N303" s="21">
        <v>29</v>
      </c>
      <c r="O303" s="26">
        <f t="shared" si="22"/>
        <v>28.8</v>
      </c>
      <c r="P303" s="76">
        <f t="shared" si="24"/>
        <v>1.7941689509095443E-2</v>
      </c>
    </row>
    <row r="304" spans="1:16" ht="15" x14ac:dyDescent="0.25">
      <c r="B304" s="14" t="s">
        <v>10</v>
      </c>
      <c r="C304" s="21"/>
      <c r="D304" s="21"/>
      <c r="E304" s="21"/>
      <c r="F304" s="21"/>
      <c r="G304" s="21"/>
      <c r="H304" s="21"/>
      <c r="I304" s="21"/>
      <c r="J304" s="21">
        <v>16</v>
      </c>
      <c r="K304" s="21">
        <v>26</v>
      </c>
      <c r="L304" s="21">
        <v>26</v>
      </c>
      <c r="M304" s="21">
        <v>26</v>
      </c>
      <c r="N304" s="21">
        <v>26</v>
      </c>
      <c r="O304" s="26">
        <f t="shared" si="22"/>
        <v>24</v>
      </c>
      <c r="P304" s="76">
        <f t="shared" si="24"/>
        <v>1.4951407924246202E-2</v>
      </c>
    </row>
    <row r="305" spans="2:16" ht="15" x14ac:dyDescent="0.25">
      <c r="B305" s="14" t="s">
        <v>9</v>
      </c>
      <c r="C305" s="21"/>
      <c r="D305" s="21"/>
      <c r="E305" s="21"/>
      <c r="F305" s="21"/>
      <c r="G305" s="21"/>
      <c r="H305" s="21"/>
      <c r="I305" s="21"/>
      <c r="J305" s="21">
        <v>19</v>
      </c>
      <c r="K305" s="21">
        <v>25</v>
      </c>
      <c r="L305" s="21">
        <v>25</v>
      </c>
      <c r="M305" s="21">
        <v>25</v>
      </c>
      <c r="N305" s="21">
        <v>25</v>
      </c>
      <c r="O305" s="26">
        <f t="shared" si="22"/>
        <v>23.8</v>
      </c>
      <c r="P305" s="76">
        <f t="shared" si="24"/>
        <v>1.4826812858210817E-2</v>
      </c>
    </row>
    <row r="306" spans="2:16" ht="15" x14ac:dyDescent="0.25">
      <c r="B306" s="14" t="s">
        <v>13</v>
      </c>
      <c r="C306" s="21"/>
      <c r="D306" s="21"/>
      <c r="E306" s="21"/>
      <c r="F306" s="21"/>
      <c r="G306" s="21"/>
      <c r="H306" s="21"/>
      <c r="I306" s="21"/>
      <c r="J306" s="21">
        <v>16</v>
      </c>
      <c r="K306" s="21">
        <v>24</v>
      </c>
      <c r="L306" s="21">
        <v>24</v>
      </c>
      <c r="M306" s="21">
        <v>24</v>
      </c>
      <c r="N306" s="21">
        <v>24</v>
      </c>
      <c r="O306" s="26">
        <f t="shared" si="22"/>
        <v>22.4</v>
      </c>
      <c r="P306" s="76">
        <f t="shared" si="24"/>
        <v>1.3954647395963121E-2</v>
      </c>
    </row>
    <row r="307" spans="2:16" ht="15" x14ac:dyDescent="0.25">
      <c r="B307" s="14" t="s">
        <v>15</v>
      </c>
      <c r="C307" s="21"/>
      <c r="D307" s="21"/>
      <c r="E307" s="21"/>
      <c r="F307" s="21"/>
      <c r="G307" s="21"/>
      <c r="H307" s="21"/>
      <c r="I307" s="21"/>
      <c r="J307" s="21">
        <v>10</v>
      </c>
      <c r="K307" s="21">
        <v>12</v>
      </c>
      <c r="L307" s="21">
        <v>16</v>
      </c>
      <c r="M307" s="21">
        <v>16</v>
      </c>
      <c r="N307" s="21">
        <v>16</v>
      </c>
      <c r="O307" s="26">
        <f t="shared" si="22"/>
        <v>14</v>
      </c>
      <c r="P307" s="76">
        <f t="shared" si="24"/>
        <v>8.7216546224769508E-3</v>
      </c>
    </row>
    <row r="308" spans="2:16" ht="15" x14ac:dyDescent="0.25">
      <c r="B308" s="14" t="s">
        <v>72</v>
      </c>
      <c r="C308" s="21"/>
      <c r="D308" s="21"/>
      <c r="E308" s="21"/>
      <c r="F308" s="21"/>
      <c r="G308" s="21"/>
      <c r="H308" s="21"/>
      <c r="I308" s="21"/>
      <c r="J308" s="21">
        <v>5</v>
      </c>
      <c r="K308" s="21">
        <v>11</v>
      </c>
      <c r="L308" s="21">
        <v>11</v>
      </c>
      <c r="M308" s="21">
        <v>11</v>
      </c>
      <c r="N308" s="21">
        <v>11</v>
      </c>
      <c r="O308" s="26">
        <f t="shared" si="22"/>
        <v>9.8000000000000007</v>
      </c>
      <c r="P308" s="76">
        <f t="shared" si="24"/>
        <v>6.1051582357338659E-3</v>
      </c>
    </row>
    <row r="309" spans="2:16" ht="15" x14ac:dyDescent="0.25">
      <c r="B309" s="14" t="s">
        <v>21</v>
      </c>
      <c r="C309" s="21"/>
      <c r="D309" s="21"/>
      <c r="E309" s="21"/>
      <c r="F309" s="21"/>
      <c r="G309" s="21"/>
      <c r="H309" s="21"/>
      <c r="I309" s="21"/>
      <c r="J309" s="21">
        <v>4</v>
      </c>
      <c r="K309" s="21">
        <v>8</v>
      </c>
      <c r="L309" s="21">
        <v>8</v>
      </c>
      <c r="M309" s="21">
        <v>8</v>
      </c>
      <c r="N309" s="21">
        <v>8</v>
      </c>
      <c r="O309" s="26">
        <f t="shared" si="22"/>
        <v>7.2</v>
      </c>
      <c r="P309" s="76">
        <f t="shared" si="24"/>
        <v>4.4854223772738608E-3</v>
      </c>
    </row>
    <row r="310" spans="2:16" ht="15" x14ac:dyDescent="0.25">
      <c r="B310" s="14" t="s">
        <v>19</v>
      </c>
      <c r="C310" s="21"/>
      <c r="D310" s="21"/>
      <c r="E310" s="21"/>
      <c r="F310" s="21"/>
      <c r="G310" s="21"/>
      <c r="H310" s="21"/>
      <c r="I310" s="21"/>
      <c r="J310" s="21">
        <v>5</v>
      </c>
      <c r="K310" s="21">
        <v>5</v>
      </c>
      <c r="L310" s="21">
        <v>5</v>
      </c>
      <c r="M310" s="21">
        <v>5</v>
      </c>
      <c r="N310" s="21">
        <v>5</v>
      </c>
      <c r="O310" s="26">
        <f t="shared" si="22"/>
        <v>5</v>
      </c>
      <c r="P310" s="76">
        <f t="shared" si="24"/>
        <v>3.1148766508846252E-3</v>
      </c>
    </row>
    <row r="311" spans="2:16" ht="15" x14ac:dyDescent="0.25">
      <c r="B311" s="14" t="s">
        <v>18</v>
      </c>
      <c r="C311" s="21"/>
      <c r="D311" s="21"/>
      <c r="E311" s="21"/>
      <c r="F311" s="21"/>
      <c r="G311" s="21"/>
      <c r="H311" s="21"/>
      <c r="I311" s="21"/>
      <c r="J311" s="21">
        <v>3</v>
      </c>
      <c r="K311" s="21">
        <v>4</v>
      </c>
      <c r="L311" s="21">
        <v>4</v>
      </c>
      <c r="M311" s="21">
        <v>4</v>
      </c>
      <c r="N311" s="21">
        <v>4</v>
      </c>
      <c r="O311" s="26">
        <f t="shared" si="22"/>
        <v>3.8</v>
      </c>
      <c r="P311" s="76">
        <f t="shared" si="24"/>
        <v>2.3673062546723149E-3</v>
      </c>
    </row>
    <row r="312" spans="2:16" ht="15" x14ac:dyDescent="0.25">
      <c r="B312" s="14" t="s">
        <v>25</v>
      </c>
      <c r="C312" s="21"/>
      <c r="D312" s="21"/>
      <c r="E312" s="21"/>
      <c r="F312" s="21"/>
      <c r="G312" s="21"/>
      <c r="H312" s="21"/>
      <c r="I312" s="21"/>
      <c r="J312" s="21">
        <v>2</v>
      </c>
      <c r="K312" s="21">
        <v>2</v>
      </c>
      <c r="L312" s="21">
        <v>2</v>
      </c>
      <c r="M312" s="21">
        <v>2</v>
      </c>
      <c r="N312" s="21">
        <v>3</v>
      </c>
      <c r="O312" s="26">
        <f t="shared" si="22"/>
        <v>2.2000000000000002</v>
      </c>
      <c r="P312" s="76">
        <f t="shared" si="24"/>
        <v>1.3705457263892354E-3</v>
      </c>
    </row>
    <row r="313" spans="2:16" ht="15" x14ac:dyDescent="0.25">
      <c r="B313" s="14" t="s">
        <v>22</v>
      </c>
      <c r="C313" s="21"/>
      <c r="D313" s="21"/>
      <c r="E313" s="21"/>
      <c r="F313" s="21"/>
      <c r="G313" s="21"/>
      <c r="H313" s="21"/>
      <c r="I313" s="21"/>
      <c r="J313" s="21">
        <v>2</v>
      </c>
      <c r="K313" s="21">
        <v>2</v>
      </c>
      <c r="L313" s="21">
        <v>2</v>
      </c>
      <c r="M313" s="21">
        <v>2</v>
      </c>
      <c r="N313" s="21">
        <v>3</v>
      </c>
      <c r="O313" s="26">
        <f t="shared" si="22"/>
        <v>2.2000000000000002</v>
      </c>
      <c r="P313" s="76">
        <f t="shared" si="24"/>
        <v>1.3705457263892354E-3</v>
      </c>
    </row>
    <row r="314" spans="2:16" ht="15" x14ac:dyDescent="0.25">
      <c r="B314" s="14" t="s">
        <v>20</v>
      </c>
      <c r="C314" s="21"/>
      <c r="D314" s="21"/>
      <c r="E314" s="21"/>
      <c r="F314" s="21"/>
      <c r="G314" s="21"/>
      <c r="H314" s="21"/>
      <c r="I314" s="21"/>
      <c r="J314" s="21">
        <v>1</v>
      </c>
      <c r="K314" s="21">
        <v>1</v>
      </c>
      <c r="L314" s="21">
        <v>1</v>
      </c>
      <c r="M314" s="21">
        <v>1</v>
      </c>
      <c r="N314" s="21">
        <v>1</v>
      </c>
      <c r="O314" s="26">
        <f t="shared" si="22"/>
        <v>1</v>
      </c>
      <c r="P314" s="76">
        <f t="shared" si="24"/>
        <v>6.2297533017692508E-4</v>
      </c>
    </row>
    <row r="315" spans="2:16" ht="15" x14ac:dyDescent="0.25">
      <c r="B315" s="14" t="s">
        <v>23</v>
      </c>
      <c r="C315" s="21"/>
      <c r="D315" s="21"/>
      <c r="E315" s="21"/>
      <c r="F315" s="21"/>
      <c r="G315" s="21"/>
      <c r="H315" s="21"/>
      <c r="I315" s="21"/>
      <c r="J315" s="21">
        <v>1</v>
      </c>
      <c r="K315" s="21">
        <v>1</v>
      </c>
      <c r="L315" s="21">
        <v>1</v>
      </c>
      <c r="M315" s="21">
        <v>1</v>
      </c>
      <c r="N315" s="21">
        <v>1</v>
      </c>
      <c r="O315" s="26">
        <f t="shared" si="22"/>
        <v>1</v>
      </c>
      <c r="P315" s="76">
        <f t="shared" si="24"/>
        <v>6.2297533017692508E-4</v>
      </c>
    </row>
    <row r="316" spans="2:16" ht="15" x14ac:dyDescent="0.25">
      <c r="B316" s="14" t="s">
        <v>26</v>
      </c>
      <c r="C316" s="21"/>
      <c r="D316" s="21"/>
      <c r="E316" s="21"/>
      <c r="F316" s="21"/>
      <c r="G316" s="21"/>
      <c r="H316" s="21"/>
      <c r="I316" s="21"/>
      <c r="J316" s="21">
        <v>0</v>
      </c>
      <c r="K316" s="21">
        <v>0</v>
      </c>
      <c r="L316" s="21">
        <v>0</v>
      </c>
      <c r="M316" s="21">
        <v>0</v>
      </c>
      <c r="N316" s="21">
        <v>1</v>
      </c>
      <c r="O316" s="26">
        <f t="shared" ref="O316" si="25">+AVERAGE(B316:N316)</f>
        <v>0.2</v>
      </c>
      <c r="P316" s="76">
        <f t="shared" si="24"/>
        <v>1.2459506603538503E-4</v>
      </c>
    </row>
    <row r="317" spans="2:16" ht="15.75" thickBot="1" x14ac:dyDescent="0.3">
      <c r="B317" s="14" t="s">
        <v>24</v>
      </c>
      <c r="C317" s="21"/>
      <c r="D317" s="21"/>
      <c r="E317" s="21"/>
      <c r="F317" s="21"/>
      <c r="G317" s="21"/>
      <c r="H317" s="21"/>
      <c r="I317" s="21"/>
      <c r="J317" s="21">
        <v>0</v>
      </c>
      <c r="K317" s="21">
        <v>0</v>
      </c>
      <c r="L317" s="21">
        <v>0</v>
      </c>
      <c r="M317" s="21">
        <v>0</v>
      </c>
      <c r="N317" s="21">
        <v>0</v>
      </c>
      <c r="O317" s="26"/>
      <c r="P317" s="84">
        <f t="shared" si="24"/>
        <v>0</v>
      </c>
    </row>
    <row r="318" spans="2:16" ht="15.75" thickTop="1" x14ac:dyDescent="0.25">
      <c r="B318" s="69" t="s">
        <v>2</v>
      </c>
      <c r="C318" s="67">
        <f>SUM(C294:C317)</f>
        <v>0</v>
      </c>
      <c r="D318" s="67">
        <f>SUM(D294:D317)</f>
        <v>0</v>
      </c>
      <c r="E318" s="67">
        <f>SUM(E294:E317)</f>
        <v>0</v>
      </c>
      <c r="F318" s="67">
        <f>SUM(F294:F317)</f>
        <v>0</v>
      </c>
      <c r="G318" s="67">
        <f>SUM(G294:G317)</f>
        <v>0</v>
      </c>
      <c r="H318" s="67">
        <f t="shared" ref="H318:N318" si="26">SUM(H294:H317)</f>
        <v>0</v>
      </c>
      <c r="I318" s="67">
        <f t="shared" si="26"/>
        <v>0</v>
      </c>
      <c r="J318" s="67">
        <f t="shared" si="26"/>
        <v>1406</v>
      </c>
      <c r="K318" s="67">
        <f t="shared" si="26"/>
        <v>1631</v>
      </c>
      <c r="L318" s="67">
        <f t="shared" si="26"/>
        <v>1658</v>
      </c>
      <c r="M318" s="67">
        <f t="shared" si="26"/>
        <v>1656</v>
      </c>
      <c r="N318" s="67">
        <f t="shared" si="26"/>
        <v>1675</v>
      </c>
      <c r="O318" s="67">
        <f>SUM(O294:O317)</f>
        <v>1605.1999999999998</v>
      </c>
      <c r="P318" s="77">
        <f>SUM(P294:P317)</f>
        <v>1.0000000000000004</v>
      </c>
    </row>
    <row r="319" spans="2:16" x14ac:dyDescent="0.2">
      <c r="C319" s="21"/>
    </row>
    <row r="320" spans="2:16" x14ac:dyDescent="0.2">
      <c r="C320" s="21"/>
    </row>
    <row r="321" spans="3:3" x14ac:dyDescent="0.2">
      <c r="C321" s="21"/>
    </row>
    <row r="322" spans="3:3" x14ac:dyDescent="0.2">
      <c r="C322" s="21"/>
    </row>
    <row r="323" spans="3:3" x14ac:dyDescent="0.2">
      <c r="C323" s="21"/>
    </row>
    <row r="324" spans="3:3" x14ac:dyDescent="0.2">
      <c r="C324" s="21"/>
    </row>
    <row r="325" spans="3:3" x14ac:dyDescent="0.2">
      <c r="C325" s="21"/>
    </row>
    <row r="326" spans="3:3" x14ac:dyDescent="0.2">
      <c r="C326" s="21"/>
    </row>
    <row r="327" spans="3:3" x14ac:dyDescent="0.2">
      <c r="C327" s="21"/>
    </row>
    <row r="328" spans="3:3" x14ac:dyDescent="0.2">
      <c r="C328" s="21"/>
    </row>
    <row r="329" spans="3:3" x14ac:dyDescent="0.2">
      <c r="C329" s="21"/>
    </row>
    <row r="330" spans="3:3" x14ac:dyDescent="0.2">
      <c r="C330" s="21"/>
    </row>
    <row r="331" spans="3:3" x14ac:dyDescent="0.2">
      <c r="C331" s="21"/>
    </row>
    <row r="332" spans="3:3" x14ac:dyDescent="0.2">
      <c r="C332" s="21"/>
    </row>
    <row r="333" spans="3:3" x14ac:dyDescent="0.2">
      <c r="C333" s="21"/>
    </row>
    <row r="334" spans="3:3" x14ac:dyDescent="0.2">
      <c r="C334" s="21"/>
    </row>
    <row r="335" spans="3:3" x14ac:dyDescent="0.2">
      <c r="C335" s="21"/>
    </row>
    <row r="336" spans="3:3" x14ac:dyDescent="0.2">
      <c r="C336" s="21"/>
    </row>
    <row r="337" spans="1:16" x14ac:dyDescent="0.2">
      <c r="C337" s="21"/>
    </row>
    <row r="338" spans="1:16" x14ac:dyDescent="0.2">
      <c r="C338" s="21"/>
    </row>
    <row r="339" spans="1:16" x14ac:dyDescent="0.2">
      <c r="C339" s="21"/>
    </row>
    <row r="340" spans="1:16" x14ac:dyDescent="0.2">
      <c r="C340" s="21"/>
    </row>
    <row r="342" spans="1:16" ht="23.25" x14ac:dyDescent="0.35">
      <c r="A342" s="44"/>
      <c r="B342" s="17" t="s">
        <v>71</v>
      </c>
      <c r="C342" s="50"/>
      <c r="D342" s="50"/>
      <c r="E342" s="50"/>
      <c r="F342" s="47"/>
      <c r="G342" s="47"/>
      <c r="H342" s="47"/>
      <c r="I342" s="47"/>
      <c r="J342" s="48"/>
      <c r="K342" s="48"/>
      <c r="L342" s="48"/>
      <c r="M342" s="48"/>
      <c r="N342" s="48"/>
      <c r="O342" s="34"/>
    </row>
    <row r="343" spans="1:16" ht="15" x14ac:dyDescent="0.25">
      <c r="A343" s="44"/>
      <c r="B343" s="49"/>
      <c r="C343" s="50"/>
      <c r="D343" s="50"/>
      <c r="E343" s="50"/>
      <c r="F343" s="47"/>
      <c r="G343" s="47"/>
      <c r="H343" s="47"/>
      <c r="I343" s="47"/>
      <c r="J343" s="48"/>
      <c r="K343" s="48"/>
      <c r="L343" s="48"/>
      <c r="M343" s="48"/>
      <c r="N343" s="48"/>
      <c r="O343" s="34"/>
    </row>
    <row r="344" spans="1:16" x14ac:dyDescent="0.2">
      <c r="C344" s="58">
        <v>2</v>
      </c>
      <c r="D344" s="58">
        <v>3</v>
      </c>
      <c r="E344" s="58">
        <v>4</v>
      </c>
      <c r="F344" s="58">
        <v>5</v>
      </c>
      <c r="G344" s="58">
        <v>6</v>
      </c>
      <c r="H344" s="52">
        <v>7</v>
      </c>
      <c r="I344" s="52">
        <v>8</v>
      </c>
      <c r="J344" s="52">
        <v>9</v>
      </c>
      <c r="K344" s="52">
        <v>10</v>
      </c>
      <c r="L344" s="52">
        <v>11</v>
      </c>
      <c r="M344" s="52">
        <v>12</v>
      </c>
      <c r="N344" s="52">
        <v>13</v>
      </c>
      <c r="O344" s="52">
        <v>14</v>
      </c>
    </row>
    <row r="345" spans="1:16" ht="30.75" thickBot="1" x14ac:dyDescent="0.25">
      <c r="B345" s="68" t="s">
        <v>3</v>
      </c>
      <c r="C345" s="68" t="s">
        <v>112</v>
      </c>
      <c r="D345" s="68" t="s">
        <v>113</v>
      </c>
      <c r="E345" s="68" t="s">
        <v>114</v>
      </c>
      <c r="F345" s="68" t="s">
        <v>115</v>
      </c>
      <c r="G345" s="68" t="s">
        <v>116</v>
      </c>
      <c r="H345" s="68" t="s">
        <v>117</v>
      </c>
      <c r="I345" s="65" t="s">
        <v>118</v>
      </c>
      <c r="J345" s="65" t="s">
        <v>119</v>
      </c>
      <c r="K345" s="65" t="s">
        <v>120</v>
      </c>
      <c r="L345" s="65" t="s">
        <v>121</v>
      </c>
      <c r="M345" s="65" t="s">
        <v>122</v>
      </c>
      <c r="N345" s="65" t="s">
        <v>123</v>
      </c>
      <c r="O345" s="65" t="s">
        <v>27</v>
      </c>
      <c r="P345" s="65" t="s">
        <v>58</v>
      </c>
    </row>
    <row r="346" spans="1:16" ht="15" x14ac:dyDescent="0.25">
      <c r="B346" s="14" t="s">
        <v>4</v>
      </c>
      <c r="C346" s="21">
        <v>1138</v>
      </c>
      <c r="D346" s="21">
        <v>1146</v>
      </c>
      <c r="E346" s="21">
        <v>1144</v>
      </c>
      <c r="F346" s="21">
        <v>1155</v>
      </c>
      <c r="G346" s="21">
        <v>1162</v>
      </c>
      <c r="H346" s="21">
        <v>1160</v>
      </c>
      <c r="I346" s="21">
        <v>1167</v>
      </c>
      <c r="J346" s="21">
        <v>1176</v>
      </c>
      <c r="K346" s="21">
        <v>1177</v>
      </c>
      <c r="L346" s="21">
        <v>1185</v>
      </c>
      <c r="M346" s="21">
        <v>1184</v>
      </c>
      <c r="N346" s="21">
        <v>1186</v>
      </c>
      <c r="O346" s="26">
        <f t="shared" ref="O346:O369" si="27">+AVERAGE(C346:N346)</f>
        <v>1165</v>
      </c>
      <c r="P346" s="76">
        <f t="shared" ref="P346:P369" si="28">+O346/$O$370</f>
        <v>0.31153897579890366</v>
      </c>
    </row>
    <row r="347" spans="1:16" ht="15" x14ac:dyDescent="0.25">
      <c r="B347" s="14" t="s">
        <v>5</v>
      </c>
      <c r="C347" s="21">
        <v>1126</v>
      </c>
      <c r="D347" s="21">
        <v>1128</v>
      </c>
      <c r="E347" s="21">
        <v>1138</v>
      </c>
      <c r="F347" s="21">
        <v>1141</v>
      </c>
      <c r="G347" s="21">
        <v>1145</v>
      </c>
      <c r="H347" s="21">
        <v>1150</v>
      </c>
      <c r="I347" s="21">
        <v>1158</v>
      </c>
      <c r="J347" s="21">
        <v>1176</v>
      </c>
      <c r="K347" s="21">
        <v>1185</v>
      </c>
      <c r="L347" s="21">
        <v>1190</v>
      </c>
      <c r="M347" s="21">
        <v>1189</v>
      </c>
      <c r="N347" s="21">
        <v>1217</v>
      </c>
      <c r="O347" s="26">
        <f t="shared" si="27"/>
        <v>1161.9166666666667</v>
      </c>
      <c r="P347" s="76">
        <f t="shared" si="28"/>
        <v>0.31071444489013689</v>
      </c>
    </row>
    <row r="348" spans="1:16" ht="15" x14ac:dyDescent="0.25">
      <c r="B348" s="14" t="s">
        <v>7</v>
      </c>
      <c r="C348" s="21">
        <v>188</v>
      </c>
      <c r="D348" s="21">
        <v>190</v>
      </c>
      <c r="E348" s="21">
        <v>188</v>
      </c>
      <c r="F348" s="21">
        <v>189</v>
      </c>
      <c r="G348" s="21">
        <v>190</v>
      </c>
      <c r="H348" s="21">
        <v>193</v>
      </c>
      <c r="I348" s="21">
        <v>195</v>
      </c>
      <c r="J348" s="21">
        <v>196</v>
      </c>
      <c r="K348" s="21">
        <v>196</v>
      </c>
      <c r="L348" s="21">
        <v>195</v>
      </c>
      <c r="M348" s="21">
        <v>197</v>
      </c>
      <c r="N348" s="21">
        <v>199</v>
      </c>
      <c r="O348" s="26">
        <f t="shared" si="27"/>
        <v>193</v>
      </c>
      <c r="P348" s="76">
        <f t="shared" si="28"/>
        <v>5.1611177964968585E-2</v>
      </c>
    </row>
    <row r="349" spans="1:16" ht="15" x14ac:dyDescent="0.25">
      <c r="B349" s="14" t="s">
        <v>6</v>
      </c>
      <c r="C349" s="21">
        <v>191</v>
      </c>
      <c r="D349" s="21">
        <v>174</v>
      </c>
      <c r="E349" s="21">
        <v>175</v>
      </c>
      <c r="F349" s="21">
        <v>180</v>
      </c>
      <c r="G349" s="21">
        <v>183</v>
      </c>
      <c r="H349" s="21">
        <v>183</v>
      </c>
      <c r="I349" s="21">
        <v>181</v>
      </c>
      <c r="J349" s="21">
        <v>184</v>
      </c>
      <c r="K349" s="21">
        <v>185</v>
      </c>
      <c r="L349" s="21">
        <v>186</v>
      </c>
      <c r="M349" s="21">
        <v>188</v>
      </c>
      <c r="N349" s="21">
        <v>195</v>
      </c>
      <c r="O349" s="26">
        <f t="shared" si="27"/>
        <v>183.75</v>
      </c>
      <c r="P349" s="76">
        <f t="shared" si="28"/>
        <v>4.9137585238668277E-2</v>
      </c>
    </row>
    <row r="350" spans="1:16" ht="15" x14ac:dyDescent="0.25">
      <c r="B350" s="14" t="s">
        <v>8</v>
      </c>
      <c r="C350" s="21">
        <v>121</v>
      </c>
      <c r="D350" s="21">
        <v>119</v>
      </c>
      <c r="E350" s="21">
        <v>119</v>
      </c>
      <c r="F350" s="21">
        <v>120</v>
      </c>
      <c r="G350" s="21">
        <v>120</v>
      </c>
      <c r="H350" s="21">
        <v>116</v>
      </c>
      <c r="I350" s="21">
        <v>117</v>
      </c>
      <c r="J350" s="21">
        <v>120</v>
      </c>
      <c r="K350" s="21">
        <v>120</v>
      </c>
      <c r="L350" s="21">
        <v>124</v>
      </c>
      <c r="M350" s="21">
        <v>125</v>
      </c>
      <c r="N350" s="21">
        <v>124</v>
      </c>
      <c r="O350" s="26">
        <f t="shared" si="27"/>
        <v>120.41666666666667</v>
      </c>
      <c r="P350" s="76">
        <f t="shared" si="28"/>
        <v>3.2201274680215719E-2</v>
      </c>
    </row>
    <row r="351" spans="1:16" ht="15" x14ac:dyDescent="0.25">
      <c r="B351" s="14" t="s">
        <v>9</v>
      </c>
      <c r="C351" s="21">
        <v>110</v>
      </c>
      <c r="D351" s="21">
        <v>109</v>
      </c>
      <c r="E351" s="21">
        <v>110</v>
      </c>
      <c r="F351" s="21">
        <v>110</v>
      </c>
      <c r="G351" s="21">
        <v>110</v>
      </c>
      <c r="H351" s="21">
        <v>110</v>
      </c>
      <c r="I351" s="21">
        <v>111</v>
      </c>
      <c r="J351" s="21">
        <v>110</v>
      </c>
      <c r="K351" s="21">
        <v>110</v>
      </c>
      <c r="L351" s="21">
        <v>114</v>
      </c>
      <c r="M351" s="21">
        <v>116</v>
      </c>
      <c r="N351" s="21">
        <v>133</v>
      </c>
      <c r="O351" s="26">
        <f t="shared" si="27"/>
        <v>112.75</v>
      </c>
      <c r="P351" s="76">
        <f t="shared" si="28"/>
        <v>3.0151089717876726E-2</v>
      </c>
    </row>
    <row r="352" spans="1:16" ht="15" x14ac:dyDescent="0.25">
      <c r="B352" s="14" t="s">
        <v>14</v>
      </c>
      <c r="C352" s="21">
        <v>109</v>
      </c>
      <c r="D352" s="21">
        <v>106</v>
      </c>
      <c r="E352" s="21">
        <v>106</v>
      </c>
      <c r="F352" s="21">
        <v>108</v>
      </c>
      <c r="G352" s="21">
        <v>108</v>
      </c>
      <c r="H352" s="21">
        <v>109</v>
      </c>
      <c r="I352" s="21">
        <v>110</v>
      </c>
      <c r="J352" s="21">
        <v>112</v>
      </c>
      <c r="K352" s="21">
        <v>113</v>
      </c>
      <c r="L352" s="21">
        <v>115</v>
      </c>
      <c r="M352" s="21">
        <v>115</v>
      </c>
      <c r="N352" s="21">
        <v>116</v>
      </c>
      <c r="O352" s="26">
        <f t="shared" si="27"/>
        <v>110.58333333333333</v>
      </c>
      <c r="P352" s="76">
        <f t="shared" si="28"/>
        <v>2.9571689619824398E-2</v>
      </c>
    </row>
    <row r="353" spans="2:16" ht="15" x14ac:dyDescent="0.25">
      <c r="B353" s="14" t="s">
        <v>11</v>
      </c>
      <c r="C353" s="21">
        <v>86</v>
      </c>
      <c r="D353" s="21">
        <v>86</v>
      </c>
      <c r="E353" s="21">
        <v>91</v>
      </c>
      <c r="F353" s="21">
        <v>90</v>
      </c>
      <c r="G353" s="21">
        <v>91</v>
      </c>
      <c r="H353" s="21">
        <v>90</v>
      </c>
      <c r="I353" s="21">
        <v>91</v>
      </c>
      <c r="J353" s="21">
        <v>91</v>
      </c>
      <c r="K353" s="21">
        <v>93</v>
      </c>
      <c r="L353" s="21">
        <v>93</v>
      </c>
      <c r="M353" s="21">
        <v>95</v>
      </c>
      <c r="N353" s="21">
        <v>96</v>
      </c>
      <c r="O353" s="26">
        <f t="shared" si="27"/>
        <v>91.083333333333329</v>
      </c>
      <c r="P353" s="76">
        <f t="shared" si="28"/>
        <v>2.4357088737353479E-2</v>
      </c>
    </row>
    <row r="354" spans="2:16" ht="15" x14ac:dyDescent="0.25">
      <c r="B354" s="14" t="s">
        <v>10</v>
      </c>
      <c r="C354" s="21">
        <v>90</v>
      </c>
      <c r="D354" s="21">
        <v>86</v>
      </c>
      <c r="E354" s="21">
        <v>84</v>
      </c>
      <c r="F354" s="21">
        <v>86</v>
      </c>
      <c r="G354" s="21">
        <v>86</v>
      </c>
      <c r="H354" s="21">
        <v>89</v>
      </c>
      <c r="I354" s="21">
        <v>90</v>
      </c>
      <c r="J354" s="21">
        <v>91</v>
      </c>
      <c r="K354" s="21">
        <v>92</v>
      </c>
      <c r="L354" s="21">
        <v>92</v>
      </c>
      <c r="M354" s="21">
        <v>92</v>
      </c>
      <c r="N354" s="21">
        <v>95</v>
      </c>
      <c r="O354" s="26">
        <f t="shared" si="27"/>
        <v>89.416666666666671</v>
      </c>
      <c r="P354" s="76">
        <f t="shared" si="28"/>
        <v>2.3911396354236312E-2</v>
      </c>
    </row>
    <row r="355" spans="2:16" ht="15" x14ac:dyDescent="0.25">
      <c r="B355" s="14" t="s">
        <v>17</v>
      </c>
      <c r="C355" s="21">
        <v>79</v>
      </c>
      <c r="D355" s="21">
        <v>79</v>
      </c>
      <c r="E355" s="21">
        <v>78</v>
      </c>
      <c r="F355" s="21">
        <v>79</v>
      </c>
      <c r="G355" s="21">
        <v>79</v>
      </c>
      <c r="H355" s="21">
        <v>79</v>
      </c>
      <c r="I355" s="21">
        <v>79</v>
      </c>
      <c r="J355" s="21">
        <v>78</v>
      </c>
      <c r="K355" s="21">
        <v>77</v>
      </c>
      <c r="L355" s="21">
        <v>78</v>
      </c>
      <c r="M355" s="21">
        <v>78</v>
      </c>
      <c r="N355" s="21">
        <v>77</v>
      </c>
      <c r="O355" s="26">
        <f t="shared" si="27"/>
        <v>78.333333333333329</v>
      </c>
      <c r="P355" s="76">
        <f t="shared" si="28"/>
        <v>2.094754200650711E-2</v>
      </c>
    </row>
    <row r="356" spans="2:16" ht="15" x14ac:dyDescent="0.25">
      <c r="B356" s="14" t="s">
        <v>12</v>
      </c>
      <c r="C356" s="21">
        <v>84</v>
      </c>
      <c r="D356" s="21">
        <v>71</v>
      </c>
      <c r="E356" s="21">
        <v>73</v>
      </c>
      <c r="F356" s="21">
        <v>76</v>
      </c>
      <c r="G356" s="21">
        <v>73</v>
      </c>
      <c r="H356" s="21">
        <v>74</v>
      </c>
      <c r="I356" s="21">
        <v>74</v>
      </c>
      <c r="J356" s="21">
        <v>75</v>
      </c>
      <c r="K356" s="21">
        <v>79</v>
      </c>
      <c r="L356" s="21">
        <v>81</v>
      </c>
      <c r="M356" s="21">
        <v>80</v>
      </c>
      <c r="N356" s="21">
        <v>83</v>
      </c>
      <c r="O356" s="26">
        <f t="shared" si="27"/>
        <v>76.916666666666671</v>
      </c>
      <c r="P356" s="76">
        <f t="shared" si="28"/>
        <v>2.0568703480857514E-2</v>
      </c>
    </row>
    <row r="357" spans="2:16" ht="15" x14ac:dyDescent="0.25">
      <c r="B357" s="14" t="s">
        <v>13</v>
      </c>
      <c r="C357" s="21">
        <v>69</v>
      </c>
      <c r="D357" s="21">
        <v>67</v>
      </c>
      <c r="E357" s="21">
        <v>68</v>
      </c>
      <c r="F357" s="21">
        <v>68</v>
      </c>
      <c r="G357" s="21">
        <v>68</v>
      </c>
      <c r="H357" s="21">
        <v>68</v>
      </c>
      <c r="I357" s="21">
        <v>68</v>
      </c>
      <c r="J357" s="21">
        <v>68</v>
      </c>
      <c r="K357" s="21">
        <v>69</v>
      </c>
      <c r="L357" s="21">
        <v>69</v>
      </c>
      <c r="M357" s="21">
        <v>71</v>
      </c>
      <c r="N357" s="21">
        <v>72</v>
      </c>
      <c r="O357" s="26">
        <f t="shared" si="27"/>
        <v>68.75</v>
      </c>
      <c r="P357" s="76">
        <f t="shared" si="28"/>
        <v>1.8384810803583368E-2</v>
      </c>
    </row>
    <row r="358" spans="2:16" ht="15" x14ac:dyDescent="0.25">
      <c r="B358" s="14" t="s">
        <v>16</v>
      </c>
      <c r="C358" s="21">
        <v>55</v>
      </c>
      <c r="D358" s="21">
        <v>56</v>
      </c>
      <c r="E358" s="21">
        <v>56</v>
      </c>
      <c r="F358" s="21">
        <v>56</v>
      </c>
      <c r="G358" s="21">
        <v>56</v>
      </c>
      <c r="H358" s="21">
        <v>56</v>
      </c>
      <c r="I358" s="21">
        <v>57</v>
      </c>
      <c r="J358" s="21">
        <v>57</v>
      </c>
      <c r="K358" s="21">
        <v>57</v>
      </c>
      <c r="L358" s="21">
        <v>61</v>
      </c>
      <c r="M358" s="21">
        <v>62</v>
      </c>
      <c r="N358" s="21">
        <v>62</v>
      </c>
      <c r="O358" s="26">
        <f t="shared" si="27"/>
        <v>57.583333333333336</v>
      </c>
      <c r="P358" s="76">
        <f t="shared" si="28"/>
        <v>1.5398671836698314E-2</v>
      </c>
    </row>
    <row r="359" spans="2:16" ht="15" x14ac:dyDescent="0.25">
      <c r="B359" s="14" t="s">
        <v>15</v>
      </c>
      <c r="C359" s="21">
        <v>58</v>
      </c>
      <c r="D359" s="21">
        <v>48</v>
      </c>
      <c r="E359" s="21">
        <v>48</v>
      </c>
      <c r="F359" s="21">
        <v>47</v>
      </c>
      <c r="G359" s="21">
        <v>46</v>
      </c>
      <c r="H359" s="21">
        <v>47</v>
      </c>
      <c r="I359" s="21">
        <v>47</v>
      </c>
      <c r="J359" s="21">
        <v>49</v>
      </c>
      <c r="K359" s="21">
        <v>48</v>
      </c>
      <c r="L359" s="21">
        <v>52</v>
      </c>
      <c r="M359" s="21">
        <v>52</v>
      </c>
      <c r="N359" s="21">
        <v>54</v>
      </c>
      <c r="O359" s="26">
        <f t="shared" si="27"/>
        <v>49.666666666666664</v>
      </c>
      <c r="P359" s="76">
        <f t="shared" si="28"/>
        <v>1.3281633016891742E-2</v>
      </c>
    </row>
    <row r="360" spans="2:16" ht="15" x14ac:dyDescent="0.25">
      <c r="B360" s="14" t="s">
        <v>72</v>
      </c>
      <c r="C360" s="21">
        <v>28</v>
      </c>
      <c r="D360" s="21">
        <v>28</v>
      </c>
      <c r="E360" s="21">
        <v>31</v>
      </c>
      <c r="F360" s="21">
        <v>33</v>
      </c>
      <c r="G360" s="21">
        <v>35</v>
      </c>
      <c r="H360" s="21">
        <v>36</v>
      </c>
      <c r="I360" s="21">
        <v>36</v>
      </c>
      <c r="J360" s="21">
        <v>37</v>
      </c>
      <c r="K360" s="21">
        <v>38</v>
      </c>
      <c r="L360" s="21">
        <v>38</v>
      </c>
      <c r="M360" s="21">
        <v>38</v>
      </c>
      <c r="N360" s="21">
        <v>38</v>
      </c>
      <c r="O360" s="26">
        <f t="shared" si="27"/>
        <v>34.666666666666664</v>
      </c>
      <c r="P360" s="76">
        <f t="shared" si="28"/>
        <v>9.2704015688371885E-3</v>
      </c>
    </row>
    <row r="361" spans="2:16" ht="15" x14ac:dyDescent="0.25">
      <c r="B361" s="14" t="s">
        <v>19</v>
      </c>
      <c r="C361" s="21">
        <v>43</v>
      </c>
      <c r="D361" s="21">
        <v>34</v>
      </c>
      <c r="E361" s="21">
        <v>34</v>
      </c>
      <c r="F361" s="21">
        <v>33</v>
      </c>
      <c r="G361" s="21">
        <v>33</v>
      </c>
      <c r="H361" s="21">
        <v>33</v>
      </c>
      <c r="I361" s="21">
        <v>34</v>
      </c>
      <c r="J361" s="21">
        <v>34</v>
      </c>
      <c r="K361" s="21">
        <v>34</v>
      </c>
      <c r="L361" s="21">
        <v>34</v>
      </c>
      <c r="M361" s="21">
        <v>34</v>
      </c>
      <c r="N361" s="21">
        <v>34</v>
      </c>
      <c r="O361" s="26">
        <f t="shared" si="27"/>
        <v>34.5</v>
      </c>
      <c r="P361" s="76">
        <f t="shared" si="28"/>
        <v>9.2258323305254731E-3</v>
      </c>
    </row>
    <row r="362" spans="2:16" ht="15" x14ac:dyDescent="0.25">
      <c r="B362" s="14" t="s">
        <v>21</v>
      </c>
      <c r="C362" s="21">
        <v>29</v>
      </c>
      <c r="D362" s="21">
        <v>31</v>
      </c>
      <c r="E362" s="21">
        <v>31</v>
      </c>
      <c r="F362" s="21">
        <v>31</v>
      </c>
      <c r="G362" s="21">
        <v>31</v>
      </c>
      <c r="H362" s="21">
        <v>31</v>
      </c>
      <c r="I362" s="21">
        <v>31</v>
      </c>
      <c r="J362" s="21">
        <v>31</v>
      </c>
      <c r="K362" s="21">
        <v>32</v>
      </c>
      <c r="L362" s="21">
        <v>32</v>
      </c>
      <c r="M362" s="21">
        <v>35</v>
      </c>
      <c r="N362" s="21">
        <v>35</v>
      </c>
      <c r="O362" s="26">
        <f t="shared" si="27"/>
        <v>31.666666666666668</v>
      </c>
      <c r="P362" s="76">
        <f t="shared" si="28"/>
        <v>8.468155279226279E-3</v>
      </c>
    </row>
    <row r="363" spans="2:16" ht="15" x14ac:dyDescent="0.25">
      <c r="B363" s="14" t="s">
        <v>23</v>
      </c>
      <c r="C363" s="21">
        <v>17</v>
      </c>
      <c r="D363" s="21">
        <v>15</v>
      </c>
      <c r="E363" s="21">
        <v>15</v>
      </c>
      <c r="F363" s="21">
        <v>15</v>
      </c>
      <c r="G363" s="21">
        <v>15</v>
      </c>
      <c r="H363" s="21">
        <v>15</v>
      </c>
      <c r="I363" s="21">
        <v>15</v>
      </c>
      <c r="J363" s="21">
        <v>15</v>
      </c>
      <c r="K363" s="21">
        <v>15</v>
      </c>
      <c r="L363" s="21">
        <v>15</v>
      </c>
      <c r="M363" s="21">
        <v>15</v>
      </c>
      <c r="N363" s="21">
        <v>16</v>
      </c>
      <c r="O363" s="26">
        <f t="shared" si="27"/>
        <v>15.25</v>
      </c>
      <c r="P363" s="76">
        <f t="shared" si="28"/>
        <v>4.0780853055221288E-3</v>
      </c>
    </row>
    <row r="364" spans="2:16" ht="15" x14ac:dyDescent="0.25">
      <c r="B364" s="14" t="s">
        <v>22</v>
      </c>
      <c r="C364" s="21">
        <v>12</v>
      </c>
      <c r="D364" s="21">
        <v>12</v>
      </c>
      <c r="E364" s="21">
        <v>12</v>
      </c>
      <c r="F364" s="21">
        <v>12</v>
      </c>
      <c r="G364" s="21">
        <v>12</v>
      </c>
      <c r="H364" s="21">
        <v>12</v>
      </c>
      <c r="I364" s="21">
        <v>12</v>
      </c>
      <c r="J364" s="21">
        <v>12</v>
      </c>
      <c r="K364" s="21">
        <v>12</v>
      </c>
      <c r="L364" s="21">
        <v>12</v>
      </c>
      <c r="M364" s="21">
        <v>12</v>
      </c>
      <c r="N364" s="21">
        <v>14</v>
      </c>
      <c r="O364" s="26">
        <f t="shared" si="27"/>
        <v>12.166666666666666</v>
      </c>
      <c r="P364" s="76">
        <f t="shared" si="28"/>
        <v>3.2535543967553596E-3</v>
      </c>
    </row>
    <row r="365" spans="2:16" ht="15" x14ac:dyDescent="0.25">
      <c r="B365" s="14" t="s">
        <v>20</v>
      </c>
      <c r="C365" s="21">
        <v>11</v>
      </c>
      <c r="D365" s="21">
        <v>10</v>
      </c>
      <c r="E365" s="21">
        <v>11</v>
      </c>
      <c r="F365" s="21">
        <v>11</v>
      </c>
      <c r="G365" s="21">
        <v>11</v>
      </c>
      <c r="H365" s="21">
        <v>11</v>
      </c>
      <c r="I365" s="21">
        <v>11</v>
      </c>
      <c r="J365" s="21">
        <v>12</v>
      </c>
      <c r="K365" s="21">
        <v>12</v>
      </c>
      <c r="L365" s="21">
        <v>12</v>
      </c>
      <c r="M365" s="21">
        <v>12</v>
      </c>
      <c r="N365" s="21">
        <v>14</v>
      </c>
      <c r="O365" s="26">
        <f t="shared" si="27"/>
        <v>11.5</v>
      </c>
      <c r="P365" s="76">
        <f t="shared" si="28"/>
        <v>3.0752774435084907E-3</v>
      </c>
    </row>
    <row r="366" spans="2:16" ht="15" x14ac:dyDescent="0.25">
      <c r="B366" s="14" t="s">
        <v>25</v>
      </c>
      <c r="C366" s="21">
        <v>13</v>
      </c>
      <c r="D366" s="21">
        <v>11</v>
      </c>
      <c r="E366" s="21">
        <v>11</v>
      </c>
      <c r="F366" s="21">
        <v>11</v>
      </c>
      <c r="G366" s="21">
        <v>11</v>
      </c>
      <c r="H366" s="21">
        <v>11</v>
      </c>
      <c r="I366" s="21">
        <v>11</v>
      </c>
      <c r="J366" s="21">
        <v>11</v>
      </c>
      <c r="K366" s="21">
        <v>11</v>
      </c>
      <c r="L366" s="21">
        <v>11</v>
      </c>
      <c r="M366" s="21">
        <v>11</v>
      </c>
      <c r="N366" s="21">
        <v>12</v>
      </c>
      <c r="O366" s="26">
        <f t="shared" si="27"/>
        <v>11.25</v>
      </c>
      <c r="P366" s="76">
        <f t="shared" si="28"/>
        <v>3.0084235860409151E-3</v>
      </c>
    </row>
    <row r="367" spans="2:16" ht="15" x14ac:dyDescent="0.25">
      <c r="B367" s="14" t="s">
        <v>26</v>
      </c>
      <c r="C367" s="21">
        <v>17</v>
      </c>
      <c r="D367" s="21">
        <v>10</v>
      </c>
      <c r="E367" s="21">
        <v>10</v>
      </c>
      <c r="F367" s="21">
        <v>10</v>
      </c>
      <c r="G367" s="21">
        <v>10</v>
      </c>
      <c r="H367" s="21">
        <v>10</v>
      </c>
      <c r="I367" s="21">
        <v>10</v>
      </c>
      <c r="J367" s="21">
        <v>10</v>
      </c>
      <c r="K367" s="21">
        <v>10</v>
      </c>
      <c r="L367" s="21">
        <v>10</v>
      </c>
      <c r="M367" s="21">
        <v>10</v>
      </c>
      <c r="N367" s="21">
        <v>11</v>
      </c>
      <c r="O367" s="41">
        <f t="shared" si="27"/>
        <v>10.666666666666666</v>
      </c>
      <c r="P367" s="78">
        <f t="shared" si="28"/>
        <v>2.8524312519499044E-3</v>
      </c>
    </row>
    <row r="368" spans="2:16" ht="15" x14ac:dyDescent="0.25">
      <c r="B368" s="14" t="s">
        <v>18</v>
      </c>
      <c r="C368" s="21">
        <v>10</v>
      </c>
      <c r="D368" s="21">
        <v>10</v>
      </c>
      <c r="E368" s="21">
        <v>10</v>
      </c>
      <c r="F368" s="21">
        <v>10</v>
      </c>
      <c r="G368" s="21">
        <v>10</v>
      </c>
      <c r="H368" s="21">
        <v>10</v>
      </c>
      <c r="I368" s="21">
        <v>10</v>
      </c>
      <c r="J368" s="21">
        <v>10</v>
      </c>
      <c r="K368" s="21">
        <v>10</v>
      </c>
      <c r="L368" s="21">
        <v>10</v>
      </c>
      <c r="M368" s="21">
        <v>10</v>
      </c>
      <c r="N368" s="21">
        <v>10</v>
      </c>
      <c r="O368" s="26">
        <f t="shared" si="27"/>
        <v>10</v>
      </c>
      <c r="P368" s="76">
        <f t="shared" si="28"/>
        <v>2.6741542987030356E-3</v>
      </c>
    </row>
    <row r="369" spans="2:16" ht="15.75" thickBot="1" x14ac:dyDescent="0.3">
      <c r="B369" s="14" t="s">
        <v>24</v>
      </c>
      <c r="C369" s="21">
        <v>17</v>
      </c>
      <c r="D369" s="21">
        <v>8</v>
      </c>
      <c r="E369" s="21">
        <v>8</v>
      </c>
      <c r="F369" s="21">
        <v>8</v>
      </c>
      <c r="G369" s="21">
        <v>8</v>
      </c>
      <c r="H369" s="21">
        <v>8</v>
      </c>
      <c r="I369" s="21">
        <v>8</v>
      </c>
      <c r="J369" s="21">
        <v>8</v>
      </c>
      <c r="K369" s="21">
        <v>8</v>
      </c>
      <c r="L369" s="21">
        <v>8</v>
      </c>
      <c r="M369" s="21">
        <v>8</v>
      </c>
      <c r="N369" s="21">
        <v>7</v>
      </c>
      <c r="O369" s="35">
        <f t="shared" si="27"/>
        <v>8.6666666666666661</v>
      </c>
      <c r="P369" s="84">
        <f t="shared" si="28"/>
        <v>2.3176003922092971E-3</v>
      </c>
    </row>
    <row r="370" spans="2:16" ht="15.75" thickTop="1" x14ac:dyDescent="0.25">
      <c r="B370" s="69" t="s">
        <v>27</v>
      </c>
      <c r="C370" s="67">
        <f>SUM(C346:C369)</f>
        <v>3701</v>
      </c>
      <c r="D370" s="67">
        <f t="shared" ref="D370:O370" si="29">SUM(D346:D369)</f>
        <v>3634</v>
      </c>
      <c r="E370" s="67">
        <f t="shared" si="29"/>
        <v>3651</v>
      </c>
      <c r="F370" s="67">
        <f t="shared" si="29"/>
        <v>3679</v>
      </c>
      <c r="G370" s="67">
        <f t="shared" si="29"/>
        <v>3693</v>
      </c>
      <c r="H370" s="67">
        <f t="shared" si="29"/>
        <v>3701</v>
      </c>
      <c r="I370" s="67">
        <f t="shared" si="29"/>
        <v>3723</v>
      </c>
      <c r="J370" s="67">
        <f t="shared" si="29"/>
        <v>3763</v>
      </c>
      <c r="K370" s="67">
        <f t="shared" si="29"/>
        <v>3783</v>
      </c>
      <c r="L370" s="67">
        <f t="shared" si="29"/>
        <v>3817</v>
      </c>
      <c r="M370" s="67">
        <f t="shared" si="29"/>
        <v>3829</v>
      </c>
      <c r="N370" s="67">
        <f t="shared" si="29"/>
        <v>3900</v>
      </c>
      <c r="O370" s="41">
        <f t="shared" si="29"/>
        <v>3739.4999999999995</v>
      </c>
      <c r="P370" s="77">
        <f>SUM(P346:P369)</f>
        <v>0.99999999999999989</v>
      </c>
    </row>
    <row r="371" spans="2:16" ht="15" x14ac:dyDescent="0.25">
      <c r="B371" s="19"/>
      <c r="C371" s="36"/>
      <c r="D371" s="36"/>
      <c r="E371" s="36"/>
      <c r="F371" s="36"/>
      <c r="G371" s="36"/>
      <c r="H371" s="21"/>
      <c r="I371" s="30"/>
    </row>
    <row r="372" spans="2:16" ht="15" x14ac:dyDescent="0.25">
      <c r="B372" s="19"/>
      <c r="C372" s="36"/>
      <c r="D372" s="36"/>
      <c r="E372" s="36"/>
      <c r="F372" s="36"/>
      <c r="G372" s="36"/>
      <c r="H372" s="21"/>
      <c r="I372" s="30"/>
    </row>
    <row r="373" spans="2:16" ht="15" x14ac:dyDescent="0.25">
      <c r="B373" s="19"/>
      <c r="C373" s="36"/>
      <c r="D373" s="36"/>
      <c r="E373" s="36"/>
      <c r="F373" s="36"/>
      <c r="G373" s="36"/>
      <c r="H373" s="21"/>
      <c r="I373" s="30"/>
    </row>
    <row r="374" spans="2:16" ht="15" x14ac:dyDescent="0.25">
      <c r="B374" s="19"/>
      <c r="C374" s="36"/>
      <c r="D374" s="36"/>
      <c r="E374" s="36"/>
      <c r="F374" s="36"/>
      <c r="G374" s="36"/>
      <c r="H374" s="21"/>
      <c r="I374" s="30"/>
    </row>
    <row r="375" spans="2:16" ht="15" x14ac:dyDescent="0.25">
      <c r="B375" s="19"/>
      <c r="C375" s="36"/>
      <c r="D375" s="36"/>
      <c r="E375" s="36"/>
      <c r="F375" s="36"/>
      <c r="G375" s="36"/>
      <c r="H375" s="21"/>
      <c r="I375" s="30"/>
    </row>
    <row r="376" spans="2:16" ht="15" x14ac:dyDescent="0.25">
      <c r="B376" s="19"/>
      <c r="C376" s="36"/>
      <c r="D376" s="36"/>
      <c r="E376" s="36"/>
      <c r="F376" s="36"/>
      <c r="G376" s="36"/>
      <c r="H376" s="21"/>
      <c r="I376" s="30"/>
    </row>
    <row r="377" spans="2:16" ht="15" x14ac:dyDescent="0.25">
      <c r="B377" s="19"/>
      <c r="C377" s="36"/>
      <c r="D377" s="36"/>
      <c r="E377" s="36"/>
      <c r="F377" s="36"/>
      <c r="G377" s="36"/>
      <c r="H377" s="21"/>
      <c r="I377" s="30"/>
    </row>
    <row r="378" spans="2:16" ht="15" x14ac:dyDescent="0.25">
      <c r="B378" s="19"/>
      <c r="C378" s="36"/>
      <c r="D378" s="36"/>
      <c r="E378" s="36"/>
      <c r="F378" s="36"/>
      <c r="G378" s="36"/>
      <c r="H378" s="21"/>
      <c r="I378" s="30"/>
    </row>
    <row r="379" spans="2:16" ht="15" x14ac:dyDescent="0.25">
      <c r="B379" s="19"/>
      <c r="C379" s="36"/>
      <c r="D379" s="36"/>
      <c r="E379" s="36"/>
      <c r="F379" s="36"/>
      <c r="G379" s="36"/>
      <c r="H379" s="21"/>
      <c r="I379" s="30"/>
    </row>
    <row r="380" spans="2:16" ht="15" x14ac:dyDescent="0.25">
      <c r="B380" s="19"/>
      <c r="C380" s="36"/>
      <c r="D380" s="36"/>
      <c r="E380" s="36"/>
      <c r="F380" s="36"/>
      <c r="G380" s="36"/>
      <c r="H380" s="21"/>
      <c r="I380" s="30"/>
    </row>
    <row r="381" spans="2:16" ht="15" x14ac:dyDescent="0.25">
      <c r="B381" s="19"/>
      <c r="C381" s="36"/>
      <c r="D381" s="36"/>
      <c r="E381" s="36"/>
      <c r="F381" s="36"/>
      <c r="G381" s="36"/>
      <c r="H381" s="21"/>
      <c r="I381" s="30"/>
    </row>
    <row r="382" spans="2:16" ht="15" x14ac:dyDescent="0.25">
      <c r="B382" s="19"/>
      <c r="C382" s="36"/>
      <c r="D382" s="36"/>
      <c r="E382" s="36"/>
      <c r="F382" s="36"/>
      <c r="G382" s="36"/>
      <c r="H382" s="21"/>
      <c r="I382" s="30"/>
    </row>
    <row r="383" spans="2:16" ht="15" x14ac:dyDescent="0.25">
      <c r="B383" s="19"/>
      <c r="C383" s="36"/>
      <c r="D383" s="36"/>
      <c r="E383" s="36"/>
      <c r="F383" s="36"/>
      <c r="G383" s="36"/>
      <c r="H383" s="21"/>
      <c r="I383" s="30"/>
    </row>
    <row r="384" spans="2:16" ht="15" x14ac:dyDescent="0.25">
      <c r="B384" s="19"/>
      <c r="C384" s="36"/>
      <c r="D384" s="36"/>
      <c r="E384" s="36"/>
      <c r="F384" s="36"/>
      <c r="G384" s="36"/>
      <c r="H384" s="21"/>
      <c r="I384" s="30"/>
    </row>
    <row r="385" spans="1:15" ht="15" x14ac:dyDescent="0.25">
      <c r="B385" s="19"/>
      <c r="C385" s="36"/>
      <c r="D385" s="36"/>
      <c r="E385" s="36"/>
      <c r="F385" s="36"/>
      <c r="G385" s="36"/>
      <c r="H385" s="21"/>
      <c r="I385" s="30"/>
    </row>
    <row r="386" spans="1:15" ht="15" x14ac:dyDescent="0.25">
      <c r="B386" s="19"/>
      <c r="C386" s="36"/>
      <c r="D386" s="36"/>
      <c r="E386" s="36"/>
      <c r="F386" s="36"/>
      <c r="G386" s="36"/>
      <c r="H386" s="21"/>
      <c r="I386" s="30"/>
    </row>
    <row r="387" spans="1:15" ht="15" x14ac:dyDescent="0.25">
      <c r="B387" s="19"/>
      <c r="C387" s="36"/>
      <c r="D387" s="36"/>
      <c r="E387" s="36"/>
      <c r="F387" s="36"/>
      <c r="G387" s="36"/>
      <c r="H387" s="21"/>
      <c r="I387" s="30"/>
    </row>
    <row r="388" spans="1:15" ht="15" x14ac:dyDescent="0.25">
      <c r="B388" s="19"/>
      <c r="C388" s="36"/>
      <c r="D388" s="36"/>
      <c r="E388" s="36"/>
      <c r="F388" s="36"/>
      <c r="G388" s="36"/>
      <c r="H388" s="21"/>
      <c r="I388" s="30"/>
    </row>
    <row r="389" spans="1:15" ht="15" x14ac:dyDescent="0.25">
      <c r="B389" s="19"/>
      <c r="C389" s="36"/>
      <c r="D389" s="36"/>
      <c r="E389" s="36"/>
      <c r="F389" s="36"/>
      <c r="G389" s="36"/>
      <c r="H389" s="21"/>
      <c r="I389" s="30"/>
    </row>
    <row r="390" spans="1:15" ht="15" x14ac:dyDescent="0.25">
      <c r="B390" s="19"/>
      <c r="C390" s="36"/>
      <c r="D390" s="36"/>
      <c r="E390" s="36"/>
      <c r="F390" s="36"/>
      <c r="G390" s="36"/>
      <c r="H390" s="21"/>
      <c r="I390" s="30"/>
    </row>
    <row r="391" spans="1:15" ht="15" x14ac:dyDescent="0.25">
      <c r="B391" s="19"/>
      <c r="C391" s="36"/>
      <c r="D391" s="36"/>
      <c r="E391" s="36"/>
      <c r="F391" s="36"/>
      <c r="G391" s="36"/>
      <c r="H391" s="21"/>
      <c r="I391" s="30"/>
    </row>
    <row r="392" spans="1:15" x14ac:dyDescent="0.2">
      <c r="C392" s="21"/>
    </row>
    <row r="393" spans="1:15" ht="23.25" x14ac:dyDescent="0.35">
      <c r="A393" s="44"/>
      <c r="B393" s="17" t="s">
        <v>73</v>
      </c>
      <c r="C393" s="50"/>
      <c r="D393" s="50"/>
      <c r="E393" s="50"/>
      <c r="F393" s="47"/>
      <c r="G393" s="47"/>
      <c r="H393" s="47"/>
      <c r="I393" s="47"/>
      <c r="J393" s="48"/>
      <c r="K393" s="48"/>
      <c r="L393" s="48"/>
      <c r="M393" s="48"/>
      <c r="N393" s="48"/>
      <c r="O393" s="34"/>
    </row>
    <row r="394" spans="1:15" ht="18" x14ac:dyDescent="0.25">
      <c r="A394" s="44"/>
      <c r="B394" s="62"/>
      <c r="C394" s="50"/>
      <c r="D394" s="50"/>
      <c r="E394" s="50"/>
      <c r="F394" s="47"/>
      <c r="G394" s="47"/>
      <c r="H394" s="47"/>
      <c r="I394" s="47"/>
      <c r="J394" s="48"/>
      <c r="K394" s="48"/>
      <c r="L394" s="48"/>
      <c r="M394" s="48"/>
      <c r="N394" s="48"/>
      <c r="O394" s="34"/>
    </row>
    <row r="395" spans="1:15" x14ac:dyDescent="0.2">
      <c r="B395" s="14" t="s">
        <v>62</v>
      </c>
      <c r="C395" s="58">
        <v>14</v>
      </c>
      <c r="D395" s="58">
        <v>14</v>
      </c>
      <c r="E395" s="58">
        <v>14</v>
      </c>
      <c r="F395" s="21"/>
    </row>
    <row r="396" spans="1:15" ht="15.75" thickBot="1" x14ac:dyDescent="0.25">
      <c r="B396" s="37" t="s">
        <v>3</v>
      </c>
      <c r="C396" s="28" t="s">
        <v>63</v>
      </c>
      <c r="D396" s="28" t="s">
        <v>64</v>
      </c>
      <c r="E396" s="28" t="s">
        <v>65</v>
      </c>
      <c r="F396" s="59"/>
    </row>
    <row r="397" spans="1:15" x14ac:dyDescent="0.2">
      <c r="B397" s="14" t="s">
        <v>4</v>
      </c>
      <c r="C397" s="22">
        <f>+VLOOKUP($B397,$B$242:$O$265,C$395,0)</f>
        <v>678</v>
      </c>
      <c r="D397" s="22">
        <f>+VLOOKUP($B397,$B$294:$O$317,D$395,0)</f>
        <v>503.6</v>
      </c>
      <c r="E397" s="22">
        <f>+VLOOKUP($B397,$B$346:$O$369,E$395,0)</f>
        <v>1165</v>
      </c>
    </row>
    <row r="398" spans="1:15" x14ac:dyDescent="0.2">
      <c r="B398" s="14" t="s">
        <v>5</v>
      </c>
      <c r="C398" s="22">
        <f>+VLOOKUP($B398,$B$242:$O$265,C$395,0)</f>
        <v>532.4</v>
      </c>
      <c r="D398" s="22">
        <f>+VLOOKUP($B398,$B$294:$O$317,D$395,0)</f>
        <v>659</v>
      </c>
      <c r="E398" s="22">
        <f>+VLOOKUP($B398,$B$346:$O$369,E$395,0)</f>
        <v>1161.9166666666667</v>
      </c>
    </row>
    <row r="399" spans="1:15" x14ac:dyDescent="0.2">
      <c r="B399" s="14" t="s">
        <v>7</v>
      </c>
      <c r="C399" s="22">
        <f>+VLOOKUP($B399,$B$242:$O$265,C$395,0)</f>
        <v>126.6</v>
      </c>
      <c r="D399" s="22">
        <f>+VLOOKUP($B399,$B$294:$O$317,D$395,0)</f>
        <v>70</v>
      </c>
      <c r="E399" s="22">
        <f>+VLOOKUP($B399,$B$346:$O$369,E$395,0)</f>
        <v>193</v>
      </c>
    </row>
    <row r="400" spans="1:15" x14ac:dyDescent="0.2">
      <c r="B400" s="14" t="s">
        <v>6</v>
      </c>
      <c r="C400" s="22">
        <f>+VLOOKUP($B400,$B$242:$O$265,C$395,0)</f>
        <v>134</v>
      </c>
      <c r="D400" s="22">
        <f>+VLOOKUP($B400,$B$294:$O$317,D$395,0)</f>
        <v>53.6</v>
      </c>
      <c r="E400" s="22">
        <f>+VLOOKUP($B400,$B$346:$O$369,E$395,0)</f>
        <v>183.75</v>
      </c>
    </row>
    <row r="401" spans="2:5" x14ac:dyDescent="0.2">
      <c r="B401" s="14" t="s">
        <v>8</v>
      </c>
      <c r="C401" s="22">
        <f>+VLOOKUP($B401,$B$242:$O$265,C$395,0)</f>
        <v>85.4</v>
      </c>
      <c r="D401" s="22">
        <f>+VLOOKUP($B401,$B$294:$O$317,D$395,0)</f>
        <v>37.200000000000003</v>
      </c>
      <c r="E401" s="22">
        <f>+VLOOKUP($B401,$B$346:$O$369,E$395,0)</f>
        <v>120.41666666666667</v>
      </c>
    </row>
    <row r="402" spans="2:5" x14ac:dyDescent="0.2">
      <c r="B402" s="14" t="s">
        <v>9</v>
      </c>
      <c r="C402" s="22">
        <f>+VLOOKUP($B402,$B$242:$O$265,C$395,0)</f>
        <v>92.8</v>
      </c>
      <c r="D402" s="22">
        <f>+VLOOKUP($B402,$B$294:$O$317,D$395,0)</f>
        <v>23.8</v>
      </c>
      <c r="E402" s="22">
        <f>+VLOOKUP($B402,$B$346:$O$369,E$395,0)</f>
        <v>112.75</v>
      </c>
    </row>
    <row r="403" spans="2:5" x14ac:dyDescent="0.2">
      <c r="B403" s="14" t="s">
        <v>14</v>
      </c>
      <c r="C403" s="22">
        <f>+VLOOKUP($B403,$B$242:$O$265,C$395,0)</f>
        <v>78.599999999999994</v>
      </c>
      <c r="D403" s="22">
        <f>+VLOOKUP($B403,$B$294:$O$317,D$395,0)</f>
        <v>35.6</v>
      </c>
      <c r="E403" s="22">
        <f>+VLOOKUP($B403,$B$346:$O$369,E$395,0)</f>
        <v>110.58333333333333</v>
      </c>
    </row>
    <row r="404" spans="2:5" x14ac:dyDescent="0.2">
      <c r="B404" s="38" t="s">
        <v>11</v>
      </c>
      <c r="C404" s="22">
        <f>+VLOOKUP($B404,$B$242:$O$265,C$395,0)</f>
        <v>62</v>
      </c>
      <c r="D404" s="22">
        <f>+VLOOKUP($B404,$B$294:$O$317,D$395,0)</f>
        <v>31.6</v>
      </c>
      <c r="E404" s="22">
        <f>+VLOOKUP($B404,$B$346:$O$369,E$395,0)</f>
        <v>91.083333333333329</v>
      </c>
    </row>
    <row r="405" spans="2:5" x14ac:dyDescent="0.2">
      <c r="B405" s="14" t="s">
        <v>10</v>
      </c>
      <c r="C405" s="22">
        <f>+VLOOKUP($B405,$B$242:$O$265,C$395,0)</f>
        <v>68.400000000000006</v>
      </c>
      <c r="D405" s="22">
        <f>+VLOOKUP($B405,$B$294:$O$317,D$395,0)</f>
        <v>24</v>
      </c>
      <c r="E405" s="22">
        <f>+VLOOKUP($B405,$B$346:$O$369,E$395,0)</f>
        <v>89.416666666666671</v>
      </c>
    </row>
    <row r="406" spans="2:5" x14ac:dyDescent="0.2">
      <c r="B406" s="14" t="s">
        <v>17</v>
      </c>
      <c r="C406" s="22">
        <f>+VLOOKUP($B406,$B$242:$O$265,C$395,0)</f>
        <v>48.8</v>
      </c>
      <c r="D406" s="22">
        <f>+VLOOKUP($B406,$B$294:$O$317,D$395,0)</f>
        <v>28.8</v>
      </c>
      <c r="E406" s="22">
        <f>+VLOOKUP($B406,$B$346:$O$369,E$395,0)</f>
        <v>78.333333333333329</v>
      </c>
    </row>
    <row r="407" spans="2:5" x14ac:dyDescent="0.2">
      <c r="B407" s="14" t="s">
        <v>12</v>
      </c>
      <c r="C407" s="22">
        <f>+VLOOKUP($B407,$B$242:$O$265,C$395,0)</f>
        <v>43.4</v>
      </c>
      <c r="D407" s="22">
        <f>+VLOOKUP($B407,$B$294:$O$317,D$395,0)</f>
        <v>36.200000000000003</v>
      </c>
      <c r="E407" s="22">
        <f>+VLOOKUP($B407,$B$346:$O$369,E$395,0)</f>
        <v>76.916666666666671</v>
      </c>
    </row>
    <row r="408" spans="2:5" x14ac:dyDescent="0.2">
      <c r="B408" s="14" t="s">
        <v>13</v>
      </c>
      <c r="C408" s="22">
        <f>+VLOOKUP($B408,$B$242:$O$265,C$395,0)</f>
        <v>47.4</v>
      </c>
      <c r="D408" s="22">
        <f>+VLOOKUP($B408,$B$294:$O$317,D$395,0)</f>
        <v>22.4</v>
      </c>
      <c r="E408" s="22">
        <f>+VLOOKUP($B408,$B$346:$O$369,E$395,0)</f>
        <v>68.75</v>
      </c>
    </row>
    <row r="409" spans="2:5" x14ac:dyDescent="0.2">
      <c r="B409" s="14" t="s">
        <v>16</v>
      </c>
      <c r="C409" s="22">
        <f>+VLOOKUP($B409,$B$242:$O$265,C$395,0)</f>
        <v>26.8</v>
      </c>
      <c r="D409" s="22">
        <f>+VLOOKUP($B409,$B$294:$O$317,D$395,0)</f>
        <v>33</v>
      </c>
      <c r="E409" s="22">
        <f>+VLOOKUP($B409,$B$346:$O$369,E$395,0)</f>
        <v>57.583333333333336</v>
      </c>
    </row>
    <row r="410" spans="2:5" x14ac:dyDescent="0.2">
      <c r="B410" s="14" t="s">
        <v>15</v>
      </c>
      <c r="C410" s="22">
        <f>+VLOOKUP($B410,$B$242:$O$265,C$395,0)</f>
        <v>37</v>
      </c>
      <c r="D410" s="22">
        <f>+VLOOKUP($B410,$B$294:$O$317,D$395,0)</f>
        <v>14</v>
      </c>
      <c r="E410" s="22">
        <f>+VLOOKUP($B410,$B$346:$O$369,E$395,0)</f>
        <v>49.666666666666664</v>
      </c>
    </row>
    <row r="411" spans="2:5" x14ac:dyDescent="0.2">
      <c r="B411" s="14" t="s">
        <v>72</v>
      </c>
      <c r="C411" s="22">
        <f>+VLOOKUP($B411,$B$242:$O$265,C$395,0)</f>
        <v>28</v>
      </c>
      <c r="D411" s="22">
        <f>+VLOOKUP($B411,$B$294:$O$317,D$395,0)</f>
        <v>9.8000000000000007</v>
      </c>
      <c r="E411" s="22">
        <f>+VLOOKUP($B411,$B$346:$O$369,E$395,0)</f>
        <v>34.666666666666664</v>
      </c>
    </row>
    <row r="412" spans="2:5" x14ac:dyDescent="0.2">
      <c r="B412" s="14" t="s">
        <v>19</v>
      </c>
      <c r="C412" s="22">
        <f>+VLOOKUP($B412,$B$242:$O$265,C$395,0)</f>
        <v>29</v>
      </c>
      <c r="D412" s="22">
        <f>+VLOOKUP($B412,$B$294:$O$317,D$395,0)</f>
        <v>5</v>
      </c>
      <c r="E412" s="22">
        <f>+VLOOKUP($B412,$B$346:$O$369,E$395,0)</f>
        <v>34.5</v>
      </c>
    </row>
    <row r="413" spans="2:5" x14ac:dyDescent="0.2">
      <c r="B413" s="14" t="s">
        <v>21</v>
      </c>
      <c r="C413" s="22">
        <f>+VLOOKUP($B413,$B$242:$O$265,C$395,0)</f>
        <v>25.8</v>
      </c>
      <c r="D413" s="22">
        <f>+VLOOKUP($B413,$B$294:$O$317,D$395,0)</f>
        <v>7.2</v>
      </c>
      <c r="E413" s="22">
        <f>+VLOOKUP($B413,$B$346:$O$369,E$395,0)</f>
        <v>31.666666666666668</v>
      </c>
    </row>
    <row r="414" spans="2:5" x14ac:dyDescent="0.2">
      <c r="B414" s="14" t="s">
        <v>23</v>
      </c>
      <c r="C414" s="22">
        <f>+VLOOKUP($B414,$B$242:$O$265,C$395,0)</f>
        <v>14.2</v>
      </c>
      <c r="D414" s="22">
        <f>+VLOOKUP($B414,$B$294:$O$317,D$395,0)</f>
        <v>1</v>
      </c>
      <c r="E414" s="22">
        <f>+VLOOKUP($B414,$B$346:$O$369,E$395,0)</f>
        <v>15.25</v>
      </c>
    </row>
    <row r="415" spans="2:5" x14ac:dyDescent="0.2">
      <c r="B415" s="14" t="s">
        <v>22</v>
      </c>
      <c r="C415" s="22">
        <f>+VLOOKUP($B415,$B$242:$O$265,C$395,0)</f>
        <v>10.199999999999999</v>
      </c>
      <c r="D415" s="22">
        <f>+VLOOKUP($B415,$B$294:$O$317,D$395,0)</f>
        <v>2.2000000000000002</v>
      </c>
      <c r="E415" s="22">
        <f>+VLOOKUP($B415,$B$346:$O$369,E$395,0)</f>
        <v>12.166666666666666</v>
      </c>
    </row>
    <row r="416" spans="2:5" x14ac:dyDescent="0.2">
      <c r="B416" s="14" t="s">
        <v>20</v>
      </c>
      <c r="C416" s="22">
        <f>+VLOOKUP($B416,$B$242:$O$265,C$395,0)</f>
        <v>11.4</v>
      </c>
      <c r="D416" s="22">
        <f>+VLOOKUP($B416,$B$294:$O$317,D$395,0)</f>
        <v>1</v>
      </c>
      <c r="E416" s="22">
        <f>+VLOOKUP($B416,$B$346:$O$369,E$395,0)</f>
        <v>11.5</v>
      </c>
    </row>
    <row r="417" spans="2:5" x14ac:dyDescent="0.2">
      <c r="B417" s="14" t="s">
        <v>25</v>
      </c>
      <c r="C417" s="22">
        <f>+VLOOKUP($B417,$B$242:$O$265,C$395,0)</f>
        <v>9</v>
      </c>
      <c r="D417" s="22">
        <f>+VLOOKUP($B417,$B$294:$O$317,D$395,0)</f>
        <v>2.2000000000000002</v>
      </c>
      <c r="E417" s="22">
        <f>+VLOOKUP($B417,$B$346:$O$369,E$395,0)</f>
        <v>11.25</v>
      </c>
    </row>
    <row r="418" spans="2:5" x14ac:dyDescent="0.2">
      <c r="B418" s="56" t="s">
        <v>26</v>
      </c>
      <c r="C418" s="22">
        <f>+VLOOKUP($B418,$B$242:$O$265,C$395,0)</f>
        <v>10</v>
      </c>
      <c r="D418" s="73">
        <f>+VLOOKUP($B418,$B$294:$O$317,D$395,0)</f>
        <v>0.2</v>
      </c>
      <c r="E418" s="22">
        <f>+VLOOKUP($B418,$B$346:$O$369,E$395,0)</f>
        <v>10.666666666666666</v>
      </c>
    </row>
    <row r="419" spans="2:5" x14ac:dyDescent="0.2">
      <c r="B419" s="14" t="s">
        <v>18</v>
      </c>
      <c r="C419" s="22">
        <f>+VLOOKUP($B419,$B$242:$O$265,C$395,0)</f>
        <v>6.2</v>
      </c>
      <c r="D419" s="22">
        <f>+VLOOKUP($B419,$B$294:$O$317,D$395,0)</f>
        <v>3.8</v>
      </c>
      <c r="E419" s="22">
        <f>+VLOOKUP($B419,$B$346:$O$369,E$395,0)</f>
        <v>10</v>
      </c>
    </row>
    <row r="420" spans="2:5" ht="15" thickBot="1" x14ac:dyDescent="0.25">
      <c r="B420" s="24" t="s">
        <v>24</v>
      </c>
      <c r="C420" s="39">
        <f>+VLOOKUP($B420,$B$242:$O$265,C$395,0)</f>
        <v>7.8</v>
      </c>
      <c r="D420" s="39">
        <f>+VLOOKUP($B420,$B$294:$O$317,D$395,0)</f>
        <v>0</v>
      </c>
      <c r="E420" s="39">
        <f>+VLOOKUP($B420,$B$346:$O$369,E$395,0)</f>
        <v>8.6666666666666661</v>
      </c>
    </row>
    <row r="421" spans="2:5" ht="15.75" thickTop="1" x14ac:dyDescent="0.2">
      <c r="B421" s="14" t="s">
        <v>2</v>
      </c>
      <c r="C421" s="23">
        <f>+SUM(C397:C420)</f>
        <v>2213.2000000000003</v>
      </c>
      <c r="D421" s="23">
        <f>+SUM(D397:D420)</f>
        <v>1605.1999999999998</v>
      </c>
      <c r="E421" s="23">
        <f>SUM(E397:E420)</f>
        <v>3739.4999999999995</v>
      </c>
    </row>
    <row r="422" spans="2:5" x14ac:dyDescent="0.2">
      <c r="C422" s="21"/>
    </row>
    <row r="423" spans="2:5" x14ac:dyDescent="0.2">
      <c r="C423" s="21"/>
    </row>
    <row r="424" spans="2:5" x14ac:dyDescent="0.2">
      <c r="C424" s="21"/>
    </row>
    <row r="425" spans="2:5" x14ac:dyDescent="0.2">
      <c r="C425" s="21"/>
    </row>
    <row r="426" spans="2:5" x14ac:dyDescent="0.2">
      <c r="C426" s="21"/>
    </row>
    <row r="427" spans="2:5" x14ac:dyDescent="0.2">
      <c r="C427" s="21"/>
    </row>
    <row r="428" spans="2:5" x14ac:dyDescent="0.2">
      <c r="C428" s="21"/>
    </row>
    <row r="429" spans="2:5" x14ac:dyDescent="0.2">
      <c r="C429" s="21"/>
    </row>
    <row r="430" spans="2:5" x14ac:dyDescent="0.2">
      <c r="C430" s="21"/>
    </row>
    <row r="431" spans="2:5" x14ac:dyDescent="0.2">
      <c r="C431" s="21"/>
    </row>
    <row r="432" spans="2:5" x14ac:dyDescent="0.2">
      <c r="C432" s="21"/>
    </row>
    <row r="433" spans="2:7" x14ac:dyDescent="0.2">
      <c r="C433" s="21"/>
    </row>
    <row r="434" spans="2:7" x14ac:dyDescent="0.2">
      <c r="C434" s="21"/>
    </row>
    <row r="435" spans="2:7" x14ac:dyDescent="0.2">
      <c r="C435" s="21"/>
    </row>
    <row r="436" spans="2:7" x14ac:dyDescent="0.2">
      <c r="C436" s="21"/>
    </row>
    <row r="437" spans="2:7" x14ac:dyDescent="0.2">
      <c r="C437" s="21"/>
    </row>
    <row r="438" spans="2:7" x14ac:dyDescent="0.2">
      <c r="C438" s="21"/>
    </row>
    <row r="439" spans="2:7" x14ac:dyDescent="0.2">
      <c r="C439" s="21"/>
    </row>
    <row r="440" spans="2:7" x14ac:dyDescent="0.2">
      <c r="C440" s="21"/>
    </row>
    <row r="441" spans="2:7" x14ac:dyDescent="0.2">
      <c r="C441" s="21"/>
    </row>
    <row r="442" spans="2:7" x14ac:dyDescent="0.2">
      <c r="C442" s="21"/>
    </row>
    <row r="443" spans="2:7" x14ac:dyDescent="0.2">
      <c r="C443" s="21"/>
    </row>
    <row r="444" spans="2:7" x14ac:dyDescent="0.2">
      <c r="C444" s="21"/>
    </row>
    <row r="445" spans="2:7" x14ac:dyDescent="0.2">
      <c r="C445" s="21"/>
    </row>
    <row r="446" spans="2:7" x14ac:dyDescent="0.2">
      <c r="C446" s="21"/>
    </row>
    <row r="447" spans="2:7" ht="26.25" x14ac:dyDescent="0.4">
      <c r="B447" s="16" t="s">
        <v>74</v>
      </c>
      <c r="C447" s="21"/>
      <c r="G447" s="21"/>
    </row>
    <row r="448" spans="2:7" x14ac:dyDescent="0.2">
      <c r="C448" s="21"/>
    </row>
    <row r="449" spans="2:16" ht="23.25" x14ac:dyDescent="0.35">
      <c r="B449" s="17" t="s">
        <v>75</v>
      </c>
      <c r="C449" s="21"/>
    </row>
    <row r="450" spans="2:16" x14ac:dyDescent="0.2">
      <c r="C450" s="21"/>
    </row>
    <row r="451" spans="2:16" ht="30.75" thickBot="1" x14ac:dyDescent="0.25">
      <c r="B451" s="74" t="s">
        <v>108</v>
      </c>
      <c r="C451" s="68" t="s">
        <v>112</v>
      </c>
      <c r="D451" s="68" t="s">
        <v>113</v>
      </c>
      <c r="E451" s="68" t="s">
        <v>114</v>
      </c>
      <c r="F451" s="68" t="s">
        <v>115</v>
      </c>
      <c r="G451" s="68" t="s">
        <v>116</v>
      </c>
      <c r="H451" s="68" t="s">
        <v>117</v>
      </c>
      <c r="I451" s="65" t="s">
        <v>118</v>
      </c>
      <c r="J451" s="65" t="s">
        <v>119</v>
      </c>
      <c r="K451" s="65" t="s">
        <v>120</v>
      </c>
      <c r="L451" s="65" t="s">
        <v>121</v>
      </c>
      <c r="M451" s="65" t="s">
        <v>122</v>
      </c>
      <c r="N451" s="65" t="s">
        <v>123</v>
      </c>
      <c r="O451" s="85" t="s">
        <v>27</v>
      </c>
      <c r="P451" s="85" t="s">
        <v>58</v>
      </c>
    </row>
    <row r="452" spans="2:16" ht="15" x14ac:dyDescent="0.25">
      <c r="B452" s="14" t="s">
        <v>76</v>
      </c>
      <c r="C452" s="21"/>
      <c r="D452" s="21"/>
      <c r="E452" s="21"/>
      <c r="F452" s="21"/>
      <c r="G452" s="21"/>
      <c r="H452" s="21"/>
      <c r="I452" s="21"/>
      <c r="J452" s="21">
        <v>1939</v>
      </c>
      <c r="K452" s="21">
        <v>1762</v>
      </c>
      <c r="L452" s="21">
        <v>1766</v>
      </c>
      <c r="M452" s="21">
        <v>1777</v>
      </c>
      <c r="N452" s="21">
        <v>1825</v>
      </c>
      <c r="O452" s="26">
        <f>+AVERAGE(B452:M452)</f>
        <v>1811</v>
      </c>
      <c r="P452" s="76">
        <f>+O452/$O$486</f>
        <v>0.47668348322000442</v>
      </c>
    </row>
    <row r="453" spans="2:16" ht="15" x14ac:dyDescent="0.25">
      <c r="B453" s="103" t="s">
        <v>77</v>
      </c>
      <c r="C453" s="21"/>
      <c r="D453" s="21"/>
      <c r="E453" s="21"/>
      <c r="F453" s="21"/>
      <c r="G453" s="21"/>
      <c r="H453" s="21"/>
      <c r="I453" s="21"/>
      <c r="J453" s="21">
        <v>392</v>
      </c>
      <c r="K453" s="21">
        <v>476</v>
      </c>
      <c r="L453" s="21">
        <v>481</v>
      </c>
      <c r="M453" s="21">
        <v>491</v>
      </c>
      <c r="N453" s="21">
        <v>475</v>
      </c>
      <c r="O453" s="26">
        <f t="shared" ref="O453:O484" si="30">+AVERAGE(B453:M453)</f>
        <v>460</v>
      </c>
      <c r="P453" s="76">
        <f>+O453/$O$486</f>
        <v>0.12107918403158588</v>
      </c>
    </row>
    <row r="454" spans="2:16" ht="15" x14ac:dyDescent="0.25">
      <c r="B454" s="14" t="s">
        <v>78</v>
      </c>
      <c r="C454" s="21"/>
      <c r="D454" s="21"/>
      <c r="E454" s="21"/>
      <c r="F454" s="21"/>
      <c r="G454" s="21"/>
      <c r="H454" s="21"/>
      <c r="I454" s="21"/>
      <c r="J454" s="21">
        <v>338</v>
      </c>
      <c r="K454" s="21">
        <v>340</v>
      </c>
      <c r="L454" s="21">
        <v>347</v>
      </c>
      <c r="M454" s="21">
        <v>347</v>
      </c>
      <c r="N454" s="21">
        <v>353</v>
      </c>
      <c r="O454" s="26">
        <f t="shared" si="30"/>
        <v>343</v>
      </c>
      <c r="P454" s="76">
        <f>+O454/$O$486</f>
        <v>9.0282956788769464E-2</v>
      </c>
    </row>
    <row r="455" spans="2:16" ht="15" x14ac:dyDescent="0.25">
      <c r="B455" s="14" t="s">
        <v>79</v>
      </c>
      <c r="C455" s="21"/>
      <c r="D455" s="21"/>
      <c r="E455" s="21"/>
      <c r="F455" s="21"/>
      <c r="G455" s="21"/>
      <c r="H455" s="21"/>
      <c r="I455" s="21"/>
      <c r="J455" s="21">
        <v>149</v>
      </c>
      <c r="K455" s="21">
        <v>171</v>
      </c>
      <c r="L455" s="21">
        <v>171</v>
      </c>
      <c r="M455" s="21">
        <v>168</v>
      </c>
      <c r="N455" s="21">
        <v>178</v>
      </c>
      <c r="O455" s="26">
        <f t="shared" si="30"/>
        <v>164.75</v>
      </c>
      <c r="P455" s="76">
        <f>+O455/$O$486</f>
        <v>4.3364772976529943E-2</v>
      </c>
    </row>
    <row r="456" spans="2:16" ht="15" x14ac:dyDescent="0.25">
      <c r="B456" s="14" t="s">
        <v>80</v>
      </c>
      <c r="C456" s="21"/>
      <c r="D456" s="21"/>
      <c r="E456" s="21"/>
      <c r="F456" s="21"/>
      <c r="G456" s="21"/>
      <c r="H456" s="21"/>
      <c r="I456" s="21"/>
      <c r="J456" s="21">
        <v>122</v>
      </c>
      <c r="K456" s="21">
        <v>158</v>
      </c>
      <c r="L456" s="21">
        <v>163</v>
      </c>
      <c r="M456" s="21">
        <v>167</v>
      </c>
      <c r="N456" s="21">
        <v>169</v>
      </c>
      <c r="O456" s="26">
        <f t="shared" si="30"/>
        <v>152.5</v>
      </c>
      <c r="P456" s="76">
        <f>+O456/$O$486</f>
        <v>4.0140381662645316E-2</v>
      </c>
    </row>
    <row r="457" spans="2:16" ht="15" x14ac:dyDescent="0.25">
      <c r="B457" s="103" t="s">
        <v>83</v>
      </c>
      <c r="C457" s="21"/>
      <c r="D457" s="21"/>
      <c r="E457" s="21"/>
      <c r="F457" s="21"/>
      <c r="G457" s="21"/>
      <c r="H457" s="21"/>
      <c r="I457" s="21"/>
      <c r="J457" s="21">
        <v>173</v>
      </c>
      <c r="K457" s="21">
        <v>135</v>
      </c>
      <c r="L457" s="21">
        <v>137</v>
      </c>
      <c r="M457" s="21">
        <v>140</v>
      </c>
      <c r="N457" s="21">
        <v>138</v>
      </c>
      <c r="O457" s="26">
        <f t="shared" si="30"/>
        <v>146.25</v>
      </c>
      <c r="P457" s="76">
        <f>+O457/$O$486</f>
        <v>3.8495284053520512E-2</v>
      </c>
    </row>
    <row r="458" spans="2:16" ht="15" x14ac:dyDescent="0.25">
      <c r="B458" s="14" t="s">
        <v>84</v>
      </c>
      <c r="C458" s="21"/>
      <c r="D458" s="21"/>
      <c r="E458" s="21"/>
      <c r="F458" s="21"/>
      <c r="G458" s="21"/>
      <c r="H458" s="21"/>
      <c r="I458" s="21"/>
      <c r="J458" s="21">
        <v>166</v>
      </c>
      <c r="K458" s="21">
        <v>136</v>
      </c>
      <c r="L458" s="21">
        <v>137</v>
      </c>
      <c r="M458" s="21">
        <v>137</v>
      </c>
      <c r="N458" s="21">
        <v>137</v>
      </c>
      <c r="O458" s="26">
        <f t="shared" si="30"/>
        <v>144</v>
      </c>
      <c r="P458" s="76">
        <f>+O458/$O$486</f>
        <v>3.7903048914235578E-2</v>
      </c>
    </row>
    <row r="459" spans="2:16" ht="15" x14ac:dyDescent="0.25">
      <c r="B459" s="14" t="s">
        <v>82</v>
      </c>
      <c r="C459" s="21"/>
      <c r="D459" s="21"/>
      <c r="E459" s="21"/>
      <c r="F459" s="21"/>
      <c r="G459" s="21"/>
      <c r="H459" s="21"/>
      <c r="I459" s="21"/>
      <c r="J459" s="21">
        <v>85</v>
      </c>
      <c r="K459" s="21">
        <v>131</v>
      </c>
      <c r="L459" s="21">
        <v>133</v>
      </c>
      <c r="M459" s="21">
        <v>131</v>
      </c>
      <c r="N459" s="21">
        <v>132</v>
      </c>
      <c r="O459" s="26">
        <f t="shared" si="30"/>
        <v>120</v>
      </c>
      <c r="P459" s="76">
        <f>+O459/$O$486</f>
        <v>3.1585874095196316E-2</v>
      </c>
    </row>
    <row r="460" spans="2:16" ht="15" x14ac:dyDescent="0.25">
      <c r="B460" s="14" t="s">
        <v>81</v>
      </c>
      <c r="C460" s="21"/>
      <c r="D460" s="21"/>
      <c r="E460" s="21"/>
      <c r="F460" s="21"/>
      <c r="G460" s="21"/>
      <c r="H460" s="21"/>
      <c r="I460" s="21"/>
      <c r="J460" s="21">
        <v>109</v>
      </c>
      <c r="K460" s="21">
        <v>123</v>
      </c>
      <c r="L460" s="21">
        <v>123</v>
      </c>
      <c r="M460" s="21">
        <v>123</v>
      </c>
      <c r="N460" s="21">
        <v>128</v>
      </c>
      <c r="O460" s="26">
        <f t="shared" si="30"/>
        <v>119.5</v>
      </c>
      <c r="P460" s="76">
        <f>+O460/$O$486</f>
        <v>3.1454266286466331E-2</v>
      </c>
    </row>
    <row r="461" spans="2:16" ht="15" x14ac:dyDescent="0.25">
      <c r="B461" s="14" t="s">
        <v>85</v>
      </c>
      <c r="C461" s="21"/>
      <c r="D461" s="21"/>
      <c r="E461" s="21"/>
      <c r="F461" s="21"/>
      <c r="G461" s="21"/>
      <c r="H461" s="21"/>
      <c r="I461" s="21"/>
      <c r="J461" s="21">
        <v>51</v>
      </c>
      <c r="K461" s="21">
        <v>57</v>
      </c>
      <c r="L461" s="21">
        <v>57</v>
      </c>
      <c r="M461" s="21">
        <v>47</v>
      </c>
      <c r="N461" s="21">
        <v>60</v>
      </c>
      <c r="O461" s="26">
        <f t="shared" si="30"/>
        <v>53</v>
      </c>
      <c r="P461" s="76">
        <f>+O461/$O$486</f>
        <v>1.3950427725378373E-2</v>
      </c>
    </row>
    <row r="462" spans="2:16" ht="15" x14ac:dyDescent="0.25">
      <c r="B462" s="14" t="s">
        <v>87</v>
      </c>
      <c r="C462" s="21"/>
      <c r="D462" s="21"/>
      <c r="E462" s="21"/>
      <c r="F462" s="21"/>
      <c r="G462" s="21"/>
      <c r="H462" s="21"/>
      <c r="I462" s="21"/>
      <c r="J462" s="21">
        <v>30</v>
      </c>
      <c r="K462" s="21">
        <v>35</v>
      </c>
      <c r="L462" s="21">
        <v>36</v>
      </c>
      <c r="M462" s="21">
        <v>35</v>
      </c>
      <c r="N462" s="21">
        <v>35</v>
      </c>
      <c r="O462" s="26">
        <f t="shared" si="30"/>
        <v>34</v>
      </c>
      <c r="P462" s="76">
        <f>+O462/$O$486</f>
        <v>8.949330993638956E-3</v>
      </c>
    </row>
    <row r="463" spans="2:16" ht="15" x14ac:dyDescent="0.25">
      <c r="B463" s="14" t="s">
        <v>86</v>
      </c>
      <c r="C463" s="21"/>
      <c r="D463" s="21"/>
      <c r="E463" s="21"/>
      <c r="F463" s="21"/>
      <c r="G463" s="21"/>
      <c r="H463" s="21"/>
      <c r="I463" s="21"/>
      <c r="J463" s="21">
        <v>27</v>
      </c>
      <c r="K463" s="21">
        <v>33</v>
      </c>
      <c r="L463" s="21">
        <v>34</v>
      </c>
      <c r="M463" s="21">
        <v>34</v>
      </c>
      <c r="N463" s="21">
        <v>35</v>
      </c>
      <c r="O463" s="26">
        <f t="shared" si="30"/>
        <v>32</v>
      </c>
      <c r="P463" s="76">
        <f>+O463/$O$486</f>
        <v>8.4228997587190175E-3</v>
      </c>
    </row>
    <row r="464" spans="2:16" ht="15" x14ac:dyDescent="0.25">
      <c r="B464" s="14" t="s">
        <v>88</v>
      </c>
      <c r="C464" s="21"/>
      <c r="D464" s="21"/>
      <c r="E464" s="21"/>
      <c r="F464" s="21"/>
      <c r="G464" s="21"/>
      <c r="H464" s="21"/>
      <c r="I464" s="21"/>
      <c r="J464" s="21">
        <v>20</v>
      </c>
      <c r="K464" s="21">
        <v>27</v>
      </c>
      <c r="L464" s="21">
        <v>27</v>
      </c>
      <c r="M464" s="21">
        <v>27</v>
      </c>
      <c r="N464" s="21">
        <v>27</v>
      </c>
      <c r="O464" s="26">
        <f t="shared" si="30"/>
        <v>25.25</v>
      </c>
      <c r="P464" s="76">
        <f>+O464/$O$486</f>
        <v>6.6461943408642251E-3</v>
      </c>
    </row>
    <row r="465" spans="2:16" ht="15" x14ac:dyDescent="0.25">
      <c r="B465" s="14" t="s">
        <v>89</v>
      </c>
      <c r="C465" s="21"/>
      <c r="D465" s="21"/>
      <c r="E465" s="21"/>
      <c r="F465" s="21"/>
      <c r="G465" s="21"/>
      <c r="H465" s="21"/>
      <c r="I465" s="21"/>
      <c r="J465" s="21">
        <v>5</v>
      </c>
      <c r="K465" s="21">
        <v>23</v>
      </c>
      <c r="L465" s="21">
        <v>23</v>
      </c>
      <c r="M465" s="21">
        <v>23</v>
      </c>
      <c r="N465" s="21">
        <v>23</v>
      </c>
      <c r="O465" s="26">
        <f t="shared" si="30"/>
        <v>18.5</v>
      </c>
      <c r="P465" s="76">
        <f>+O465/$O$486</f>
        <v>4.8694889230094318E-3</v>
      </c>
    </row>
    <row r="466" spans="2:16" ht="15" x14ac:dyDescent="0.25">
      <c r="B466" s="14" t="s">
        <v>90</v>
      </c>
      <c r="C466" s="21"/>
      <c r="D466" s="21"/>
      <c r="E466" s="21"/>
      <c r="F466" s="21"/>
      <c r="G466" s="21"/>
      <c r="H466" s="21"/>
      <c r="I466" s="21"/>
      <c r="J466" s="21">
        <v>13</v>
      </c>
      <c r="K466" s="21">
        <v>17</v>
      </c>
      <c r="L466" s="21">
        <v>21</v>
      </c>
      <c r="M466" s="21">
        <v>19</v>
      </c>
      <c r="N466" s="21">
        <v>19</v>
      </c>
      <c r="O466" s="26">
        <f t="shared" si="30"/>
        <v>17.5</v>
      </c>
      <c r="P466" s="76">
        <f>+O466/$O$486</f>
        <v>4.6062733055494626E-3</v>
      </c>
    </row>
    <row r="467" spans="2:16" ht="15" x14ac:dyDescent="0.25">
      <c r="B467" s="14" t="s">
        <v>91</v>
      </c>
      <c r="C467" s="21"/>
      <c r="D467" s="21"/>
      <c r="E467" s="21"/>
      <c r="F467" s="21"/>
      <c r="G467" s="21"/>
      <c r="H467" s="21"/>
      <c r="I467" s="21"/>
      <c r="J467" s="21">
        <v>17</v>
      </c>
      <c r="K467" s="21">
        <v>17</v>
      </c>
      <c r="L467" s="21">
        <v>17</v>
      </c>
      <c r="M467" s="21">
        <v>17</v>
      </c>
      <c r="N467" s="21">
        <v>17</v>
      </c>
      <c r="O467" s="26">
        <f t="shared" si="30"/>
        <v>17</v>
      </c>
      <c r="P467" s="76">
        <f>+O467/$O$486</f>
        <v>4.474665496819478E-3</v>
      </c>
    </row>
    <row r="468" spans="2:16" ht="15" x14ac:dyDescent="0.25">
      <c r="B468" s="14" t="s">
        <v>126</v>
      </c>
      <c r="C468" s="21"/>
      <c r="D468" s="21"/>
      <c r="E468" s="21"/>
      <c r="F468" s="21"/>
      <c r="G468" s="21"/>
      <c r="H468" s="21"/>
      <c r="I468" s="21"/>
      <c r="J468" s="21">
        <v>12</v>
      </c>
      <c r="K468" s="21">
        <v>16</v>
      </c>
      <c r="L468" s="21">
        <v>16</v>
      </c>
      <c r="M468" s="21">
        <v>16</v>
      </c>
      <c r="N468" s="21">
        <v>16</v>
      </c>
      <c r="O468" s="26">
        <f t="shared" si="30"/>
        <v>15</v>
      </c>
      <c r="P468" s="76">
        <f>+O468/$O$486</f>
        <v>3.9482342618995395E-3</v>
      </c>
    </row>
    <row r="469" spans="2:16" ht="15" x14ac:dyDescent="0.25">
      <c r="B469" s="14" t="s">
        <v>92</v>
      </c>
      <c r="C469" s="21"/>
      <c r="D469" s="21"/>
      <c r="E469" s="21"/>
      <c r="F469" s="21"/>
      <c r="G469" s="21"/>
      <c r="H469" s="21"/>
      <c r="I469" s="21"/>
      <c r="J469" s="21">
        <v>11</v>
      </c>
      <c r="K469" s="21">
        <v>14</v>
      </c>
      <c r="L469" s="21">
        <v>15</v>
      </c>
      <c r="M469" s="21">
        <v>15</v>
      </c>
      <c r="N469" s="21">
        <v>15</v>
      </c>
      <c r="O469" s="26">
        <f t="shared" si="30"/>
        <v>13.75</v>
      </c>
      <c r="P469" s="76">
        <f>+O469/$O$486</f>
        <v>3.6192147400745779E-3</v>
      </c>
    </row>
    <row r="470" spans="2:16" ht="15" x14ac:dyDescent="0.25">
      <c r="B470" s="14" t="s">
        <v>93</v>
      </c>
      <c r="C470" s="21"/>
      <c r="D470" s="21"/>
      <c r="E470" s="21"/>
      <c r="F470" s="21"/>
      <c r="G470" s="21"/>
      <c r="H470" s="21"/>
      <c r="I470" s="21"/>
      <c r="J470" s="21">
        <v>12</v>
      </c>
      <c r="K470" s="21">
        <v>11</v>
      </c>
      <c r="L470" s="21">
        <v>11</v>
      </c>
      <c r="M470" s="21">
        <v>11</v>
      </c>
      <c r="N470" s="21">
        <v>13</v>
      </c>
      <c r="O470" s="26">
        <f t="shared" si="30"/>
        <v>11.25</v>
      </c>
      <c r="P470" s="76">
        <f>+O470/$O$486</f>
        <v>2.9611756964246548E-3</v>
      </c>
    </row>
    <row r="471" spans="2:16" ht="15" x14ac:dyDescent="0.25">
      <c r="B471" s="14" t="s">
        <v>94</v>
      </c>
      <c r="C471" s="21"/>
      <c r="D471" s="21"/>
      <c r="E471" s="21"/>
      <c r="F471" s="21"/>
      <c r="G471" s="21"/>
      <c r="H471" s="21"/>
      <c r="I471" s="21"/>
      <c r="J471" s="21">
        <v>10</v>
      </c>
      <c r="K471" s="21">
        <v>13</v>
      </c>
      <c r="L471" s="21">
        <v>13</v>
      </c>
      <c r="M471" s="21">
        <v>13</v>
      </c>
      <c r="N471" s="21">
        <v>13</v>
      </c>
      <c r="O471" s="26">
        <f t="shared" si="30"/>
        <v>12.25</v>
      </c>
      <c r="P471" s="76">
        <f>+O471/$O$486</f>
        <v>3.2243913138846241E-3</v>
      </c>
    </row>
    <row r="472" spans="2:16" ht="15" x14ac:dyDescent="0.25">
      <c r="B472" s="14" t="s">
        <v>95</v>
      </c>
      <c r="C472" s="21"/>
      <c r="D472" s="21"/>
      <c r="E472" s="21"/>
      <c r="F472" s="21"/>
      <c r="G472" s="21"/>
      <c r="H472" s="21"/>
      <c r="I472" s="21"/>
      <c r="J472" s="21">
        <v>10</v>
      </c>
      <c r="K472" s="21">
        <v>11</v>
      </c>
      <c r="L472" s="21">
        <v>11</v>
      </c>
      <c r="M472" s="21">
        <v>11</v>
      </c>
      <c r="N472" s="21">
        <v>12</v>
      </c>
      <c r="O472" s="26">
        <f t="shared" si="30"/>
        <v>10.75</v>
      </c>
      <c r="P472" s="76">
        <f>+O472/$O$486</f>
        <v>2.8295678876946698E-3</v>
      </c>
    </row>
    <row r="473" spans="2:16" ht="15" x14ac:dyDescent="0.25">
      <c r="B473" s="14" t="s">
        <v>98</v>
      </c>
      <c r="C473" s="21"/>
      <c r="D473" s="21"/>
      <c r="E473" s="21"/>
      <c r="F473" s="21"/>
      <c r="G473" s="21"/>
      <c r="H473" s="21"/>
      <c r="I473" s="21"/>
      <c r="J473" s="21">
        <v>10</v>
      </c>
      <c r="K473" s="21">
        <v>10</v>
      </c>
      <c r="L473" s="21">
        <v>11</v>
      </c>
      <c r="M473" s="21">
        <v>12</v>
      </c>
      <c r="N473" s="21">
        <v>11</v>
      </c>
      <c r="O473" s="26">
        <f t="shared" si="30"/>
        <v>10.75</v>
      </c>
      <c r="P473" s="76">
        <f>+O473/$O$486</f>
        <v>2.8295678876946698E-3</v>
      </c>
    </row>
    <row r="474" spans="2:16" ht="15" x14ac:dyDescent="0.25">
      <c r="B474" s="14" t="s">
        <v>96</v>
      </c>
      <c r="C474" s="21"/>
      <c r="D474" s="21"/>
      <c r="E474" s="21"/>
      <c r="F474" s="21"/>
      <c r="G474" s="21"/>
      <c r="H474" s="21"/>
      <c r="I474" s="21"/>
      <c r="J474" s="21">
        <v>9</v>
      </c>
      <c r="K474" s="21">
        <v>10</v>
      </c>
      <c r="L474" s="21">
        <v>9</v>
      </c>
      <c r="M474" s="21">
        <v>10</v>
      </c>
      <c r="N474" s="21">
        <v>10</v>
      </c>
      <c r="O474" s="26">
        <f t="shared" si="30"/>
        <v>9.5</v>
      </c>
      <c r="P474" s="76">
        <f>+O474/$O$486</f>
        <v>2.5005483658697082E-3</v>
      </c>
    </row>
    <row r="475" spans="2:16" ht="15" x14ac:dyDescent="0.25">
      <c r="B475" s="14" t="s">
        <v>97</v>
      </c>
      <c r="C475" s="21"/>
      <c r="D475" s="21"/>
      <c r="E475" s="21"/>
      <c r="F475" s="21"/>
      <c r="G475" s="21"/>
      <c r="H475" s="21"/>
      <c r="I475" s="21"/>
      <c r="J475" s="21">
        <v>9</v>
      </c>
      <c r="K475" s="21">
        <v>9</v>
      </c>
      <c r="L475" s="21">
        <v>9</v>
      </c>
      <c r="M475" s="21">
        <v>10</v>
      </c>
      <c r="N475" s="21">
        <v>10</v>
      </c>
      <c r="O475" s="26">
        <f t="shared" si="30"/>
        <v>9.25</v>
      </c>
      <c r="P475" s="76">
        <f>+O475/$O$486</f>
        <v>2.4347444615047159E-3</v>
      </c>
    </row>
    <row r="476" spans="2:16" ht="15" x14ac:dyDescent="0.25">
      <c r="B476" s="14" t="s">
        <v>99</v>
      </c>
      <c r="C476" s="21"/>
      <c r="D476" s="21"/>
      <c r="E476" s="21"/>
      <c r="F476" s="21"/>
      <c r="G476" s="21"/>
      <c r="H476" s="21"/>
      <c r="I476" s="21"/>
      <c r="J476" s="21">
        <v>10</v>
      </c>
      <c r="K476" s="21">
        <v>10</v>
      </c>
      <c r="L476" s="21">
        <v>10</v>
      </c>
      <c r="M476" s="21">
        <v>10</v>
      </c>
      <c r="N476" s="21">
        <v>10</v>
      </c>
      <c r="O476" s="26">
        <f t="shared" si="30"/>
        <v>10</v>
      </c>
      <c r="P476" s="76">
        <f>+O476/$O$486</f>
        <v>2.6321561745996929E-3</v>
      </c>
    </row>
    <row r="477" spans="2:16" ht="15" x14ac:dyDescent="0.25">
      <c r="B477" s="14" t="s">
        <v>100</v>
      </c>
      <c r="C477" s="21"/>
      <c r="D477" s="21"/>
      <c r="E477" s="21"/>
      <c r="F477" s="21"/>
      <c r="G477" s="21"/>
      <c r="H477" s="21"/>
      <c r="I477" s="21"/>
      <c r="J477" s="21">
        <v>9</v>
      </c>
      <c r="K477" s="21">
        <v>9</v>
      </c>
      <c r="L477" s="21">
        <v>9</v>
      </c>
      <c r="M477" s="21">
        <v>9</v>
      </c>
      <c r="N477" s="21">
        <v>9</v>
      </c>
      <c r="O477" s="26">
        <f t="shared" si="30"/>
        <v>9</v>
      </c>
      <c r="P477" s="76">
        <f>+O477/$O$486</f>
        <v>2.3689405571397236E-3</v>
      </c>
    </row>
    <row r="478" spans="2:16" ht="15" x14ac:dyDescent="0.25">
      <c r="B478" s="14" t="s">
        <v>101</v>
      </c>
      <c r="C478" s="21"/>
      <c r="D478" s="21"/>
      <c r="E478" s="21"/>
      <c r="F478" s="21"/>
      <c r="G478" s="21"/>
      <c r="H478" s="21"/>
      <c r="I478" s="21"/>
      <c r="J478" s="21">
        <v>5</v>
      </c>
      <c r="K478" s="21">
        <v>6</v>
      </c>
      <c r="L478" s="21">
        <v>6</v>
      </c>
      <c r="M478" s="21">
        <v>6</v>
      </c>
      <c r="N478" s="21">
        <v>6</v>
      </c>
      <c r="O478" s="26">
        <f t="shared" si="30"/>
        <v>5.75</v>
      </c>
      <c r="P478" s="76">
        <f>+O478/$O$486</f>
        <v>1.5134898003948236E-3</v>
      </c>
    </row>
    <row r="479" spans="2:16" ht="15" x14ac:dyDescent="0.25">
      <c r="B479" s="14" t="s">
        <v>103</v>
      </c>
      <c r="C479" s="21"/>
      <c r="D479" s="21"/>
      <c r="E479" s="21"/>
      <c r="F479" s="21"/>
      <c r="G479" s="21"/>
      <c r="H479" s="21"/>
      <c r="I479" s="21"/>
      <c r="J479" s="21">
        <v>5</v>
      </c>
      <c r="K479" s="21">
        <v>6</v>
      </c>
      <c r="L479" s="21">
        <v>6</v>
      </c>
      <c r="M479" s="21">
        <v>5</v>
      </c>
      <c r="N479" s="21">
        <v>6</v>
      </c>
      <c r="O479" s="26">
        <f t="shared" si="30"/>
        <v>5.5</v>
      </c>
      <c r="P479" s="76">
        <f>+O479/$O$486</f>
        <v>1.4476858960298313E-3</v>
      </c>
    </row>
    <row r="480" spans="2:16" ht="15" x14ac:dyDescent="0.25">
      <c r="B480" s="14" t="s">
        <v>102</v>
      </c>
      <c r="C480" s="21"/>
      <c r="D480" s="21"/>
      <c r="E480" s="21"/>
      <c r="F480" s="21"/>
      <c r="G480" s="21"/>
      <c r="H480" s="21"/>
      <c r="I480" s="21"/>
      <c r="J480" s="21">
        <v>2</v>
      </c>
      <c r="K480" s="21">
        <v>5</v>
      </c>
      <c r="L480" s="21">
        <v>5</v>
      </c>
      <c r="M480" s="21">
        <v>5</v>
      </c>
      <c r="N480" s="21">
        <v>5</v>
      </c>
      <c r="O480" s="26">
        <f t="shared" si="30"/>
        <v>4.25</v>
      </c>
      <c r="P480" s="76">
        <f>+O480/$O$486</f>
        <v>1.1186663742048695E-3</v>
      </c>
    </row>
    <row r="481" spans="2:16" ht="15" x14ac:dyDescent="0.25">
      <c r="B481" s="14" t="s">
        <v>104</v>
      </c>
      <c r="C481" s="21"/>
      <c r="D481" s="21"/>
      <c r="E481" s="21"/>
      <c r="F481" s="21"/>
      <c r="G481" s="21"/>
      <c r="H481" s="21"/>
      <c r="I481" s="21"/>
      <c r="J481" s="21"/>
      <c r="K481" s="21">
        <v>4</v>
      </c>
      <c r="L481" s="21">
        <v>5</v>
      </c>
      <c r="M481" s="21">
        <v>5</v>
      </c>
      <c r="N481" s="21">
        <v>5</v>
      </c>
      <c r="O481" s="26">
        <f t="shared" si="30"/>
        <v>4.666666666666667</v>
      </c>
      <c r="P481" s="76">
        <f>+O481/$O$486</f>
        <v>1.2283395481465236E-3</v>
      </c>
    </row>
    <row r="482" spans="2:16" ht="15" x14ac:dyDescent="0.25">
      <c r="B482" s="14" t="s">
        <v>105</v>
      </c>
      <c r="C482" s="21"/>
      <c r="D482" s="21"/>
      <c r="E482" s="21"/>
      <c r="F482" s="21"/>
      <c r="G482" s="21"/>
      <c r="H482" s="21"/>
      <c r="I482" s="21"/>
      <c r="J482" s="21">
        <v>4</v>
      </c>
      <c r="K482" s="21">
        <v>4</v>
      </c>
      <c r="L482" s="21">
        <v>4</v>
      </c>
      <c r="M482" s="21">
        <v>4</v>
      </c>
      <c r="N482" s="21">
        <v>4</v>
      </c>
      <c r="O482" s="26">
        <f t="shared" si="30"/>
        <v>4</v>
      </c>
      <c r="P482" s="76">
        <f>+O482/$O$486</f>
        <v>1.0528624698398772E-3</v>
      </c>
    </row>
    <row r="483" spans="2:16" ht="15" x14ac:dyDescent="0.25">
      <c r="B483" s="14" t="s">
        <v>107</v>
      </c>
      <c r="C483" s="21"/>
      <c r="D483" s="21"/>
      <c r="E483" s="21"/>
      <c r="F483" s="21"/>
      <c r="G483" s="21"/>
      <c r="H483" s="21"/>
      <c r="I483" s="21"/>
      <c r="J483" s="21">
        <v>1</v>
      </c>
      <c r="K483" s="21">
        <v>2</v>
      </c>
      <c r="L483" s="21">
        <v>2</v>
      </c>
      <c r="M483" s="21">
        <v>2</v>
      </c>
      <c r="N483" s="21">
        <v>3</v>
      </c>
      <c r="O483" s="26">
        <f t="shared" si="30"/>
        <v>1.75</v>
      </c>
      <c r="P483" s="76">
        <f>+O483/$O$486</f>
        <v>4.6062733055494628E-4</v>
      </c>
    </row>
    <row r="484" spans="2:16" ht="15" x14ac:dyDescent="0.25">
      <c r="B484" s="14" t="s">
        <v>106</v>
      </c>
      <c r="C484" s="21"/>
      <c r="D484" s="21"/>
      <c r="E484" s="21"/>
      <c r="F484" s="21"/>
      <c r="G484" s="21"/>
      <c r="H484" s="21"/>
      <c r="I484" s="21"/>
      <c r="J484" s="21">
        <v>8</v>
      </c>
      <c r="K484" s="21">
        <v>2</v>
      </c>
      <c r="L484" s="21">
        <v>2</v>
      </c>
      <c r="M484" s="21">
        <v>2</v>
      </c>
      <c r="N484" s="21">
        <v>1</v>
      </c>
      <c r="O484" s="26">
        <f t="shared" si="30"/>
        <v>3.5</v>
      </c>
      <c r="P484" s="76">
        <f>+O484/$O$486</f>
        <v>9.2125466110989256E-4</v>
      </c>
    </row>
    <row r="485" spans="2:16" ht="15" thickBot="1" x14ac:dyDescent="0.25">
      <c r="B485" s="14" t="s">
        <v>127</v>
      </c>
      <c r="C485" s="21">
        <v>3701</v>
      </c>
      <c r="D485" s="21">
        <v>3634</v>
      </c>
      <c r="E485" s="21">
        <v>3651</v>
      </c>
      <c r="F485" s="21">
        <v>3679</v>
      </c>
      <c r="G485" s="21">
        <v>3693</v>
      </c>
      <c r="H485" s="21">
        <v>3701</v>
      </c>
      <c r="I485" s="21">
        <v>3723</v>
      </c>
      <c r="J485" s="21"/>
      <c r="K485" s="21"/>
      <c r="L485" s="21"/>
      <c r="M485" s="21"/>
      <c r="N485" s="21"/>
      <c r="O485" s="25"/>
      <c r="P485" s="25"/>
    </row>
    <row r="486" spans="2:16" ht="15.75" thickTop="1" x14ac:dyDescent="0.25">
      <c r="B486" s="69" t="s">
        <v>2</v>
      </c>
      <c r="C486" s="67">
        <f>SUM(C452:C485)</f>
        <v>3701</v>
      </c>
      <c r="D486" s="67">
        <f>SUM(D452:D485)</f>
        <v>3634</v>
      </c>
      <c r="E486" s="67">
        <f>SUM(E452:E485)</f>
        <v>3651</v>
      </c>
      <c r="F486" s="67">
        <f>SUM(F452:F485)</f>
        <v>3679</v>
      </c>
      <c r="G486" s="67">
        <f>SUM(G452:G485)</f>
        <v>3693</v>
      </c>
      <c r="H486" s="67">
        <f>SUM(H452:H485)</f>
        <v>3701</v>
      </c>
      <c r="I486" s="67">
        <f>SUM(I452:I485)</f>
        <v>3723</v>
      </c>
      <c r="J486" s="67">
        <f>SUM(J452:J485)</f>
        <v>3763</v>
      </c>
      <c r="K486" s="67">
        <f>SUM(K452:K485)</f>
        <v>3783</v>
      </c>
      <c r="L486" s="67">
        <f>SUM(L452:L485)</f>
        <v>3817</v>
      </c>
      <c r="M486" s="67">
        <f>SUM(M452:M485)</f>
        <v>3829</v>
      </c>
      <c r="N486" s="67">
        <f>SUM(N452:N485)</f>
        <v>3900</v>
      </c>
      <c r="O486" s="41">
        <f>SUM(O452:O485)</f>
        <v>3799.1666666666665</v>
      </c>
      <c r="P486" s="77">
        <f>SUM(P452:P485)</f>
        <v>0.99999999999999989</v>
      </c>
    </row>
    <row r="487" spans="2:16" x14ac:dyDescent="0.2">
      <c r="C487" s="21"/>
    </row>
    <row r="488" spans="2:16" x14ac:dyDescent="0.2">
      <c r="C488" s="21"/>
    </row>
    <row r="489" spans="2:16" x14ac:dyDescent="0.2">
      <c r="C489" s="21"/>
    </row>
    <row r="490" spans="2:16" x14ac:dyDescent="0.2">
      <c r="C490" s="21"/>
    </row>
    <row r="491" spans="2:16" x14ac:dyDescent="0.2">
      <c r="C491" s="21"/>
    </row>
    <row r="492" spans="2:16" x14ac:dyDescent="0.2">
      <c r="C492" s="21"/>
    </row>
    <row r="493" spans="2:16" x14ac:dyDescent="0.2">
      <c r="C493" s="21"/>
    </row>
    <row r="494" spans="2:16" x14ac:dyDescent="0.2">
      <c r="C494" s="21"/>
    </row>
    <row r="495" spans="2:16" x14ac:dyDescent="0.2">
      <c r="C495" s="21"/>
    </row>
    <row r="496" spans="2:16" x14ac:dyDescent="0.2">
      <c r="C496" s="21"/>
    </row>
    <row r="497" spans="2:17" x14ac:dyDescent="0.2">
      <c r="C497" s="21"/>
    </row>
    <row r="498" spans="2:17" x14ac:dyDescent="0.2">
      <c r="C498" s="21"/>
    </row>
    <row r="499" spans="2:17" x14ac:dyDescent="0.2">
      <c r="C499" s="21"/>
    </row>
    <row r="500" spans="2:17" x14ac:dyDescent="0.2">
      <c r="C500" s="21"/>
    </row>
    <row r="501" spans="2:17" x14ac:dyDescent="0.2">
      <c r="C501" s="21"/>
    </row>
    <row r="502" spans="2:17" x14ac:dyDescent="0.2">
      <c r="C502" s="21"/>
    </row>
    <row r="503" spans="2:17" x14ac:dyDescent="0.2">
      <c r="C503" s="21"/>
    </row>
    <row r="504" spans="2:17" x14ac:dyDescent="0.2">
      <c r="C504" s="21"/>
    </row>
    <row r="505" spans="2:17" x14ac:dyDescent="0.2">
      <c r="C505" s="21"/>
    </row>
    <row r="506" spans="2:17" x14ac:dyDescent="0.2">
      <c r="C506" s="21"/>
    </row>
    <row r="507" spans="2:17" x14ac:dyDescent="0.2">
      <c r="C507" s="21"/>
    </row>
    <row r="508" spans="2:17" x14ac:dyDescent="0.2">
      <c r="C508" s="21"/>
    </row>
    <row r="509" spans="2:17" x14ac:dyDescent="0.2">
      <c r="C509" s="21"/>
    </row>
    <row r="510" spans="2:17" x14ac:dyDescent="0.2">
      <c r="C510" s="21"/>
    </row>
    <row r="511" spans="2:17" ht="15" x14ac:dyDescent="0.25">
      <c r="B511" s="19"/>
      <c r="C511" s="26"/>
      <c r="D511" s="26"/>
      <c r="E511" s="40"/>
      <c r="Q511" s="76"/>
    </row>
    <row r="512" spans="2:17" s="53" customFormat="1" x14ac:dyDescent="0.2">
      <c r="C512" s="60"/>
    </row>
    <row r="513" spans="1:17" ht="15" x14ac:dyDescent="0.25">
      <c r="C513" s="21"/>
      <c r="Q513" s="76"/>
    </row>
    <row r="514" spans="1:17" ht="26.25" x14ac:dyDescent="0.4">
      <c r="A514" s="44"/>
      <c r="B514" s="16" t="s">
        <v>109</v>
      </c>
      <c r="C514" s="45"/>
      <c r="D514" s="45"/>
      <c r="E514" s="45"/>
      <c r="F514" s="46"/>
      <c r="G514" s="46"/>
      <c r="H514" s="47"/>
      <c r="I514" s="47"/>
      <c r="J514" s="48"/>
      <c r="K514" s="48"/>
      <c r="L514" s="48"/>
      <c r="M514" s="48"/>
      <c r="N514" s="48"/>
      <c r="O514" s="34"/>
      <c r="Q514" s="76"/>
    </row>
    <row r="515" spans="1:17" ht="15" x14ac:dyDescent="0.25">
      <c r="B515" s="14" t="s">
        <v>29</v>
      </c>
      <c r="C515" s="21"/>
      <c r="Q515" s="76"/>
    </row>
    <row r="516" spans="1:17" ht="23.25" x14ac:dyDescent="0.35">
      <c r="A516" s="44"/>
      <c r="B516" s="17" t="s">
        <v>110</v>
      </c>
      <c r="C516" s="50"/>
      <c r="D516" s="50"/>
      <c r="E516" s="50"/>
      <c r="F516" s="47"/>
      <c r="G516" s="47"/>
      <c r="H516" s="47"/>
      <c r="I516" s="47"/>
      <c r="J516" s="48"/>
      <c r="K516" s="48"/>
      <c r="L516" s="48"/>
      <c r="M516" s="48"/>
      <c r="N516" s="48"/>
      <c r="O516" s="34"/>
      <c r="Q516" s="76"/>
    </row>
    <row r="517" spans="1:17" ht="15" x14ac:dyDescent="0.25">
      <c r="C517" s="21"/>
      <c r="Q517" s="76"/>
    </row>
    <row r="518" spans="1:17" ht="15" x14ac:dyDescent="0.25">
      <c r="C518" s="21"/>
      <c r="Q518" s="76"/>
    </row>
    <row r="519" spans="1:17" ht="30.75" thickBot="1" x14ac:dyDescent="0.3">
      <c r="B519" s="68" t="s">
        <v>61</v>
      </c>
      <c r="C519" s="68" t="s">
        <v>3</v>
      </c>
      <c r="D519" s="68" t="s">
        <v>112</v>
      </c>
      <c r="E519" s="68" t="s">
        <v>113</v>
      </c>
      <c r="F519" s="68" t="s">
        <v>114</v>
      </c>
      <c r="G519" s="68" t="s">
        <v>115</v>
      </c>
      <c r="H519" s="68" t="s">
        <v>116</v>
      </c>
      <c r="I519" s="68" t="s">
        <v>117</v>
      </c>
      <c r="J519" s="65" t="s">
        <v>118</v>
      </c>
      <c r="K519" s="65" t="s">
        <v>119</v>
      </c>
      <c r="L519" s="65" t="s">
        <v>120</v>
      </c>
      <c r="M519" s="65" t="s">
        <v>121</v>
      </c>
      <c r="N519" s="65" t="s">
        <v>122</v>
      </c>
      <c r="O519" s="65" t="s">
        <v>123</v>
      </c>
      <c r="P519" s="65" t="s">
        <v>27</v>
      </c>
      <c r="Q519" s="76"/>
    </row>
    <row r="520" spans="1:17" ht="15" x14ac:dyDescent="0.25">
      <c r="B520" s="19" t="s">
        <v>44</v>
      </c>
      <c r="C520" s="14" t="s">
        <v>4</v>
      </c>
      <c r="D520" s="21">
        <v>413</v>
      </c>
      <c r="E520" s="21">
        <v>419</v>
      </c>
      <c r="F520" s="21">
        <v>421</v>
      </c>
      <c r="G520" s="21">
        <v>431</v>
      </c>
      <c r="H520" s="21">
        <v>433</v>
      </c>
      <c r="I520" s="21">
        <v>433</v>
      </c>
      <c r="J520" s="21">
        <v>434</v>
      </c>
      <c r="K520" s="21">
        <v>437</v>
      </c>
      <c r="L520" s="21">
        <v>437</v>
      </c>
      <c r="M520" s="21">
        <v>437</v>
      </c>
      <c r="N520" s="21">
        <v>440</v>
      </c>
      <c r="O520" s="21">
        <v>440</v>
      </c>
      <c r="P520" s="26">
        <f>AVERAGE(D520:O520)</f>
        <v>431.25</v>
      </c>
      <c r="Q520" s="76"/>
    </row>
    <row r="521" spans="1:17" ht="15" x14ac:dyDescent="0.25">
      <c r="B521" s="19"/>
      <c r="C521" s="14" t="s">
        <v>5</v>
      </c>
      <c r="D521" s="21">
        <v>174</v>
      </c>
      <c r="E521" s="21">
        <v>174</v>
      </c>
      <c r="F521" s="21">
        <v>175</v>
      </c>
      <c r="G521" s="21">
        <v>175</v>
      </c>
      <c r="H521" s="21">
        <v>175</v>
      </c>
      <c r="I521" s="21">
        <v>175</v>
      </c>
      <c r="J521" s="21">
        <v>174</v>
      </c>
      <c r="K521" s="21">
        <v>178</v>
      </c>
      <c r="L521" s="21">
        <v>178</v>
      </c>
      <c r="M521" s="21">
        <v>179</v>
      </c>
      <c r="N521" s="21">
        <v>177</v>
      </c>
      <c r="O521" s="21">
        <v>177</v>
      </c>
      <c r="P521" s="26">
        <f t="shared" ref="P521:P584" si="31">AVERAGE(D521:O521)</f>
        <v>175.91666666666666</v>
      </c>
      <c r="Q521" s="76"/>
    </row>
    <row r="522" spans="1:17" ht="15" x14ac:dyDescent="0.25">
      <c r="B522" s="19"/>
      <c r="C522" s="14" t="s">
        <v>7</v>
      </c>
      <c r="D522" s="21">
        <v>53</v>
      </c>
      <c r="E522" s="21">
        <v>53</v>
      </c>
      <c r="F522" s="21">
        <v>53</v>
      </c>
      <c r="G522" s="21">
        <v>54</v>
      </c>
      <c r="H522" s="21">
        <v>54</v>
      </c>
      <c r="I522" s="21">
        <v>54</v>
      </c>
      <c r="J522" s="21">
        <v>54</v>
      </c>
      <c r="K522" s="21">
        <v>54</v>
      </c>
      <c r="L522" s="21">
        <v>54</v>
      </c>
      <c r="M522" s="21">
        <v>54</v>
      </c>
      <c r="N522" s="21">
        <v>54</v>
      </c>
      <c r="O522" s="21">
        <v>54</v>
      </c>
      <c r="P522" s="26">
        <f t="shared" si="31"/>
        <v>53.75</v>
      </c>
      <c r="Q522" s="76"/>
    </row>
    <row r="523" spans="1:17" ht="15" x14ac:dyDescent="0.25">
      <c r="B523" s="19"/>
      <c r="C523" s="14" t="s">
        <v>14</v>
      </c>
      <c r="D523" s="21">
        <v>45</v>
      </c>
      <c r="E523" s="21">
        <v>45</v>
      </c>
      <c r="F523" s="21">
        <v>45</v>
      </c>
      <c r="G523" s="21">
        <v>47</v>
      </c>
      <c r="H523" s="21">
        <v>47</v>
      </c>
      <c r="I523" s="21">
        <v>47</v>
      </c>
      <c r="J523" s="21">
        <v>47</v>
      </c>
      <c r="K523" s="21">
        <v>48</v>
      </c>
      <c r="L523" s="21">
        <v>48</v>
      </c>
      <c r="M523" s="21">
        <v>48</v>
      </c>
      <c r="N523" s="21">
        <v>48</v>
      </c>
      <c r="O523" s="21">
        <v>48</v>
      </c>
      <c r="P523" s="26">
        <f t="shared" si="31"/>
        <v>46.916666666666664</v>
      </c>
      <c r="Q523" s="76"/>
    </row>
    <row r="524" spans="1:17" ht="15" x14ac:dyDescent="0.25">
      <c r="B524" s="19"/>
      <c r="C524" s="14" t="s">
        <v>6</v>
      </c>
      <c r="D524" s="21">
        <v>45</v>
      </c>
      <c r="E524" s="21">
        <v>45</v>
      </c>
      <c r="F524" s="21">
        <v>45</v>
      </c>
      <c r="G524" s="21">
        <v>45</v>
      </c>
      <c r="H524" s="21">
        <v>45</v>
      </c>
      <c r="I524" s="21">
        <v>45</v>
      </c>
      <c r="J524" s="21">
        <v>45</v>
      </c>
      <c r="K524" s="21">
        <v>45</v>
      </c>
      <c r="L524" s="21">
        <v>45</v>
      </c>
      <c r="M524" s="21">
        <v>45</v>
      </c>
      <c r="N524" s="21">
        <v>45</v>
      </c>
      <c r="O524" s="21">
        <v>45</v>
      </c>
      <c r="P524" s="26">
        <f t="shared" si="31"/>
        <v>45</v>
      </c>
      <c r="Q524" s="76"/>
    </row>
    <row r="525" spans="1:17" ht="15" x14ac:dyDescent="0.25">
      <c r="B525" s="19"/>
      <c r="C525" s="14" t="s">
        <v>17</v>
      </c>
      <c r="D525" s="21">
        <v>38</v>
      </c>
      <c r="E525" s="21">
        <v>38</v>
      </c>
      <c r="F525" s="21">
        <v>38</v>
      </c>
      <c r="G525" s="21">
        <v>38</v>
      </c>
      <c r="H525" s="21">
        <v>38</v>
      </c>
      <c r="I525" s="21">
        <v>38</v>
      </c>
      <c r="J525" s="21">
        <v>38</v>
      </c>
      <c r="K525" s="21">
        <v>39</v>
      </c>
      <c r="L525" s="21">
        <v>38</v>
      </c>
      <c r="M525" s="21">
        <v>39</v>
      </c>
      <c r="N525" s="21">
        <v>39</v>
      </c>
      <c r="O525" s="21">
        <v>38</v>
      </c>
      <c r="P525" s="26">
        <f t="shared" si="31"/>
        <v>38.25</v>
      </c>
      <c r="Q525" s="76"/>
    </row>
    <row r="526" spans="1:17" ht="15" x14ac:dyDescent="0.25">
      <c r="B526" s="19"/>
      <c r="C526" s="14" t="s">
        <v>11</v>
      </c>
      <c r="D526" s="21">
        <v>35</v>
      </c>
      <c r="E526" s="21">
        <v>35</v>
      </c>
      <c r="F526" s="21">
        <v>39</v>
      </c>
      <c r="G526" s="21">
        <v>39</v>
      </c>
      <c r="H526" s="21">
        <v>39</v>
      </c>
      <c r="I526" s="21">
        <v>38</v>
      </c>
      <c r="J526" s="21">
        <v>38</v>
      </c>
      <c r="K526" s="21">
        <v>38</v>
      </c>
      <c r="L526" s="21">
        <v>39</v>
      </c>
      <c r="M526" s="21">
        <v>38</v>
      </c>
      <c r="N526" s="21">
        <v>38</v>
      </c>
      <c r="O526" s="21">
        <v>39</v>
      </c>
      <c r="P526" s="26">
        <f t="shared" si="31"/>
        <v>37.916666666666664</v>
      </c>
      <c r="Q526" s="76"/>
    </row>
    <row r="527" spans="1:17" ht="15" x14ac:dyDescent="0.25">
      <c r="B527" s="19"/>
      <c r="C527" s="14" t="s">
        <v>8</v>
      </c>
      <c r="D527" s="21">
        <v>30</v>
      </c>
      <c r="E527" s="21">
        <v>32</v>
      </c>
      <c r="F527" s="21">
        <v>32</v>
      </c>
      <c r="G527" s="21">
        <v>32</v>
      </c>
      <c r="H527" s="21">
        <v>32</v>
      </c>
      <c r="I527" s="21">
        <v>31</v>
      </c>
      <c r="J527" s="21">
        <v>31</v>
      </c>
      <c r="K527" s="21">
        <v>32</v>
      </c>
      <c r="L527" s="21">
        <v>32</v>
      </c>
      <c r="M527" s="21">
        <v>34</v>
      </c>
      <c r="N527" s="21">
        <v>34</v>
      </c>
      <c r="O527" s="21">
        <v>32</v>
      </c>
      <c r="P527" s="26">
        <f t="shared" si="31"/>
        <v>32</v>
      </c>
      <c r="Q527" s="76"/>
    </row>
    <row r="528" spans="1:17" ht="15" x14ac:dyDescent="0.25">
      <c r="B528" s="19"/>
      <c r="C528" s="14" t="s">
        <v>9</v>
      </c>
      <c r="D528" s="21">
        <v>29</v>
      </c>
      <c r="E528" s="21">
        <v>29</v>
      </c>
      <c r="F528" s="21">
        <v>29</v>
      </c>
      <c r="G528" s="21">
        <v>29</v>
      </c>
      <c r="H528" s="21">
        <v>29</v>
      </c>
      <c r="I528" s="21">
        <v>29</v>
      </c>
      <c r="J528" s="21">
        <v>29</v>
      </c>
      <c r="K528" s="21">
        <v>29</v>
      </c>
      <c r="L528" s="21">
        <v>29</v>
      </c>
      <c r="M528" s="21">
        <v>29</v>
      </c>
      <c r="N528" s="21">
        <v>29</v>
      </c>
      <c r="O528" s="21">
        <v>29</v>
      </c>
      <c r="P528" s="26">
        <f t="shared" si="31"/>
        <v>29</v>
      </c>
      <c r="Q528" s="76"/>
    </row>
    <row r="529" spans="2:17" ht="15" x14ac:dyDescent="0.25">
      <c r="B529" s="19"/>
      <c r="C529" s="14" t="s">
        <v>10</v>
      </c>
      <c r="D529" s="21">
        <v>25</v>
      </c>
      <c r="E529" s="21">
        <v>25</v>
      </c>
      <c r="F529" s="21">
        <v>25</v>
      </c>
      <c r="G529" s="21">
        <v>25</v>
      </c>
      <c r="H529" s="21">
        <v>25</v>
      </c>
      <c r="I529" s="21">
        <v>25</v>
      </c>
      <c r="J529" s="21">
        <v>25</v>
      </c>
      <c r="K529" s="21">
        <v>25</v>
      </c>
      <c r="L529" s="21">
        <v>25</v>
      </c>
      <c r="M529" s="21">
        <v>25</v>
      </c>
      <c r="N529" s="21">
        <v>25</v>
      </c>
      <c r="O529" s="21">
        <v>26</v>
      </c>
      <c r="P529" s="26">
        <f t="shared" si="31"/>
        <v>25.083333333333332</v>
      </c>
      <c r="Q529" s="76"/>
    </row>
    <row r="530" spans="2:17" ht="15" x14ac:dyDescent="0.25">
      <c r="B530" s="19"/>
      <c r="C530" s="14" t="s">
        <v>15</v>
      </c>
      <c r="D530" s="21">
        <v>19</v>
      </c>
      <c r="E530" s="21">
        <v>19</v>
      </c>
      <c r="F530" s="21">
        <v>19</v>
      </c>
      <c r="G530" s="21">
        <v>18</v>
      </c>
      <c r="H530" s="21">
        <v>18</v>
      </c>
      <c r="I530" s="21">
        <v>18</v>
      </c>
      <c r="J530" s="21">
        <v>18</v>
      </c>
      <c r="K530" s="21">
        <v>19</v>
      </c>
      <c r="L530" s="21">
        <v>19</v>
      </c>
      <c r="M530" s="21">
        <v>23</v>
      </c>
      <c r="N530" s="21">
        <v>23</v>
      </c>
      <c r="O530" s="21">
        <v>25</v>
      </c>
      <c r="P530" s="26">
        <f t="shared" si="31"/>
        <v>19.833333333333332</v>
      </c>
      <c r="Q530" s="76"/>
    </row>
    <row r="531" spans="2:17" ht="15" x14ac:dyDescent="0.25">
      <c r="B531" s="19"/>
      <c r="C531" s="14" t="s">
        <v>13</v>
      </c>
      <c r="D531" s="21">
        <v>14</v>
      </c>
      <c r="E531" s="21">
        <v>14</v>
      </c>
      <c r="F531" s="21">
        <v>14</v>
      </c>
      <c r="G531" s="21">
        <v>14</v>
      </c>
      <c r="H531" s="21">
        <v>14</v>
      </c>
      <c r="I531" s="21">
        <v>14</v>
      </c>
      <c r="J531" s="21">
        <v>14</v>
      </c>
      <c r="K531" s="21">
        <v>14</v>
      </c>
      <c r="L531" s="21">
        <v>14</v>
      </c>
      <c r="M531" s="21">
        <v>14</v>
      </c>
      <c r="N531" s="21">
        <v>16</v>
      </c>
      <c r="O531" s="21">
        <v>16</v>
      </c>
      <c r="P531" s="26">
        <f t="shared" si="31"/>
        <v>14.333333333333334</v>
      </c>
      <c r="Q531" s="76"/>
    </row>
    <row r="532" spans="2:17" ht="15" x14ac:dyDescent="0.25">
      <c r="B532" s="19"/>
      <c r="C532" s="14" t="s">
        <v>72</v>
      </c>
      <c r="D532" s="21">
        <v>9</v>
      </c>
      <c r="E532" s="21">
        <v>9</v>
      </c>
      <c r="F532" s="21">
        <v>9</v>
      </c>
      <c r="G532" s="21">
        <v>11</v>
      </c>
      <c r="H532" s="21">
        <v>13</v>
      </c>
      <c r="I532" s="21">
        <v>13</v>
      </c>
      <c r="J532" s="21">
        <v>13</v>
      </c>
      <c r="K532" s="21">
        <v>13</v>
      </c>
      <c r="L532" s="21">
        <v>13</v>
      </c>
      <c r="M532" s="21">
        <v>13</v>
      </c>
      <c r="N532" s="21">
        <v>13</v>
      </c>
      <c r="O532" s="21">
        <v>13</v>
      </c>
      <c r="P532" s="26">
        <f t="shared" si="31"/>
        <v>11.833333333333334</v>
      </c>
      <c r="Q532" s="76"/>
    </row>
    <row r="533" spans="2:17" ht="15" x14ac:dyDescent="0.25">
      <c r="B533" s="19"/>
      <c r="C533" s="14" t="s">
        <v>23</v>
      </c>
      <c r="D533" s="21">
        <v>11</v>
      </c>
      <c r="E533" s="21">
        <v>11</v>
      </c>
      <c r="F533" s="21">
        <v>11</v>
      </c>
      <c r="G533" s="21">
        <v>11</v>
      </c>
      <c r="H533" s="21">
        <v>11</v>
      </c>
      <c r="I533" s="21">
        <v>11</v>
      </c>
      <c r="J533" s="21">
        <v>11</v>
      </c>
      <c r="K533" s="21">
        <v>11</v>
      </c>
      <c r="L533" s="21">
        <v>11</v>
      </c>
      <c r="M533" s="21">
        <v>11</v>
      </c>
      <c r="N533" s="21">
        <v>11</v>
      </c>
      <c r="O533" s="21">
        <v>11</v>
      </c>
      <c r="P533" s="26">
        <f t="shared" si="31"/>
        <v>11</v>
      </c>
      <c r="Q533" s="76"/>
    </row>
    <row r="534" spans="2:17" ht="15" x14ac:dyDescent="0.25">
      <c r="B534" s="19"/>
      <c r="C534" s="14" t="s">
        <v>16</v>
      </c>
      <c r="D534" s="21">
        <v>8</v>
      </c>
      <c r="E534" s="21">
        <v>8</v>
      </c>
      <c r="F534" s="21">
        <v>8</v>
      </c>
      <c r="G534" s="21">
        <v>8</v>
      </c>
      <c r="H534" s="21">
        <v>8</v>
      </c>
      <c r="I534" s="21">
        <v>8</v>
      </c>
      <c r="J534" s="21">
        <v>8</v>
      </c>
      <c r="K534" s="21">
        <v>7</v>
      </c>
      <c r="L534" s="21">
        <v>7</v>
      </c>
      <c r="M534" s="21">
        <v>9</v>
      </c>
      <c r="N534" s="21">
        <v>9</v>
      </c>
      <c r="O534" s="21">
        <v>9</v>
      </c>
      <c r="P534" s="26">
        <f t="shared" si="31"/>
        <v>8.0833333333333339</v>
      </c>
      <c r="Q534" s="76"/>
    </row>
    <row r="535" spans="2:17" ht="15" x14ac:dyDescent="0.25">
      <c r="B535" s="19"/>
      <c r="C535" s="14" t="s">
        <v>12</v>
      </c>
      <c r="D535" s="21">
        <v>7</v>
      </c>
      <c r="E535" s="21">
        <v>7</v>
      </c>
      <c r="F535" s="21">
        <v>7</v>
      </c>
      <c r="G535" s="21">
        <v>7</v>
      </c>
      <c r="H535" s="21">
        <v>7</v>
      </c>
      <c r="I535" s="21">
        <v>7</v>
      </c>
      <c r="J535" s="21">
        <v>7</v>
      </c>
      <c r="K535" s="21">
        <v>9</v>
      </c>
      <c r="L535" s="21">
        <v>10</v>
      </c>
      <c r="M535" s="21">
        <v>10</v>
      </c>
      <c r="N535" s="21">
        <v>8</v>
      </c>
      <c r="O535" s="21">
        <v>8</v>
      </c>
      <c r="P535" s="26">
        <f t="shared" si="31"/>
        <v>7.833333333333333</v>
      </c>
      <c r="Q535" s="76"/>
    </row>
    <row r="536" spans="2:17" ht="15" x14ac:dyDescent="0.25">
      <c r="B536" s="19"/>
      <c r="C536" s="14" t="s">
        <v>21</v>
      </c>
      <c r="D536" s="21">
        <v>6</v>
      </c>
      <c r="E536" s="21">
        <v>6</v>
      </c>
      <c r="F536" s="21">
        <v>6</v>
      </c>
      <c r="G536" s="21">
        <v>6</v>
      </c>
      <c r="H536" s="21">
        <v>6</v>
      </c>
      <c r="I536" s="21">
        <v>6</v>
      </c>
      <c r="J536" s="21">
        <v>6</v>
      </c>
      <c r="K536" s="21">
        <v>6</v>
      </c>
      <c r="L536" s="21">
        <v>6</v>
      </c>
      <c r="M536" s="21">
        <v>6</v>
      </c>
      <c r="N536" s="21">
        <v>9</v>
      </c>
      <c r="O536" s="21">
        <v>9</v>
      </c>
      <c r="P536" s="26">
        <f t="shared" si="31"/>
        <v>6.5</v>
      </c>
      <c r="Q536" s="76"/>
    </row>
    <row r="537" spans="2:17" ht="15" x14ac:dyDescent="0.25">
      <c r="B537" s="19"/>
      <c r="C537" s="14" t="s">
        <v>25</v>
      </c>
      <c r="D537" s="21">
        <v>6</v>
      </c>
      <c r="E537" s="21">
        <v>6</v>
      </c>
      <c r="F537" s="21">
        <v>6</v>
      </c>
      <c r="G537" s="21">
        <v>6</v>
      </c>
      <c r="H537" s="21">
        <v>6</v>
      </c>
      <c r="I537" s="21">
        <v>6</v>
      </c>
      <c r="J537" s="21">
        <v>6</v>
      </c>
      <c r="K537" s="21">
        <v>6</v>
      </c>
      <c r="L537" s="21">
        <v>6</v>
      </c>
      <c r="M537" s="21">
        <v>6</v>
      </c>
      <c r="N537" s="21">
        <v>6</v>
      </c>
      <c r="O537" s="21">
        <v>6</v>
      </c>
      <c r="P537" s="26">
        <f t="shared" si="31"/>
        <v>6</v>
      </c>
      <c r="Q537" s="76"/>
    </row>
    <row r="538" spans="2:17" ht="15" x14ac:dyDescent="0.25">
      <c r="B538" s="19"/>
      <c r="C538" s="14" t="s">
        <v>19</v>
      </c>
      <c r="D538" s="21">
        <v>6</v>
      </c>
      <c r="E538" s="21">
        <v>6</v>
      </c>
      <c r="F538" s="21">
        <v>6</v>
      </c>
      <c r="G538" s="21">
        <v>6</v>
      </c>
      <c r="H538" s="21">
        <v>6</v>
      </c>
      <c r="I538" s="21">
        <v>6</v>
      </c>
      <c r="J538" s="21">
        <v>6</v>
      </c>
      <c r="K538" s="21">
        <v>6</v>
      </c>
      <c r="L538" s="21">
        <v>6</v>
      </c>
      <c r="M538" s="21">
        <v>6</v>
      </c>
      <c r="N538" s="21">
        <v>6</v>
      </c>
      <c r="O538" s="21">
        <v>6</v>
      </c>
      <c r="P538" s="26">
        <f t="shared" si="31"/>
        <v>6</v>
      </c>
      <c r="Q538" s="76"/>
    </row>
    <row r="539" spans="2:17" ht="15" x14ac:dyDescent="0.25">
      <c r="B539" s="19"/>
      <c r="C539" s="14" t="s">
        <v>22</v>
      </c>
      <c r="D539" s="21">
        <v>5</v>
      </c>
      <c r="E539" s="21">
        <v>5</v>
      </c>
      <c r="F539" s="21">
        <v>5</v>
      </c>
      <c r="G539" s="21">
        <v>5</v>
      </c>
      <c r="H539" s="21">
        <v>5</v>
      </c>
      <c r="I539" s="21">
        <v>5</v>
      </c>
      <c r="J539" s="21">
        <v>5</v>
      </c>
      <c r="K539" s="21">
        <v>5</v>
      </c>
      <c r="L539" s="21">
        <v>5</v>
      </c>
      <c r="M539" s="21">
        <v>5</v>
      </c>
      <c r="N539" s="21">
        <v>5</v>
      </c>
      <c r="O539" s="21">
        <v>6</v>
      </c>
      <c r="P539" s="26">
        <f t="shared" si="31"/>
        <v>5.083333333333333</v>
      </c>
      <c r="Q539" s="76"/>
    </row>
    <row r="540" spans="2:17" ht="15" x14ac:dyDescent="0.25">
      <c r="B540" s="19"/>
      <c r="C540" s="14" t="s">
        <v>20</v>
      </c>
      <c r="D540" s="21">
        <v>3</v>
      </c>
      <c r="E540" s="21">
        <v>3</v>
      </c>
      <c r="F540" s="21">
        <v>3</v>
      </c>
      <c r="G540" s="21">
        <v>3</v>
      </c>
      <c r="H540" s="21">
        <v>3</v>
      </c>
      <c r="I540" s="21">
        <v>3</v>
      </c>
      <c r="J540" s="21">
        <v>3</v>
      </c>
      <c r="K540" s="21">
        <v>3</v>
      </c>
      <c r="L540" s="21">
        <v>3</v>
      </c>
      <c r="M540" s="21">
        <v>3</v>
      </c>
      <c r="N540" s="21">
        <v>3</v>
      </c>
      <c r="O540" s="21">
        <v>5</v>
      </c>
      <c r="P540" s="26">
        <f t="shared" si="31"/>
        <v>3.1666666666666665</v>
      </c>
      <c r="Q540" s="76"/>
    </row>
    <row r="541" spans="2:17" ht="15" x14ac:dyDescent="0.25">
      <c r="B541" s="19"/>
      <c r="C541" s="14" t="s">
        <v>18</v>
      </c>
      <c r="D541" s="21">
        <v>3</v>
      </c>
      <c r="E541" s="21">
        <v>3</v>
      </c>
      <c r="F541" s="21">
        <v>3</v>
      </c>
      <c r="G541" s="21">
        <v>3</v>
      </c>
      <c r="H541" s="21">
        <v>3</v>
      </c>
      <c r="I541" s="21">
        <v>3</v>
      </c>
      <c r="J541" s="21">
        <v>3</v>
      </c>
      <c r="K541" s="21">
        <v>3</v>
      </c>
      <c r="L541" s="21">
        <v>3</v>
      </c>
      <c r="M541" s="21">
        <v>3</v>
      </c>
      <c r="N541" s="21">
        <v>3</v>
      </c>
      <c r="O541" s="21">
        <v>3</v>
      </c>
      <c r="P541" s="26">
        <f t="shared" si="31"/>
        <v>3</v>
      </c>
      <c r="Q541" s="76"/>
    </row>
    <row r="542" spans="2:17" ht="15" x14ac:dyDescent="0.25">
      <c r="B542" s="19"/>
      <c r="C542" s="14" t="s">
        <v>24</v>
      </c>
      <c r="D542" s="21">
        <v>3</v>
      </c>
      <c r="E542" s="21">
        <v>3</v>
      </c>
      <c r="F542" s="21">
        <v>3</v>
      </c>
      <c r="G542" s="21">
        <v>3</v>
      </c>
      <c r="H542" s="21">
        <v>3</v>
      </c>
      <c r="I542" s="21">
        <v>3</v>
      </c>
      <c r="J542" s="21">
        <v>3</v>
      </c>
      <c r="K542" s="21">
        <v>3</v>
      </c>
      <c r="L542" s="21">
        <v>3</v>
      </c>
      <c r="M542" s="21">
        <v>3</v>
      </c>
      <c r="N542" s="21">
        <v>3</v>
      </c>
      <c r="O542" s="21">
        <v>3</v>
      </c>
      <c r="P542" s="26">
        <f t="shared" si="31"/>
        <v>3</v>
      </c>
      <c r="Q542" s="76"/>
    </row>
    <row r="543" spans="2:17" ht="15.75" thickBot="1" x14ac:dyDescent="0.3">
      <c r="B543" s="86"/>
      <c r="C543" s="87" t="s">
        <v>26</v>
      </c>
      <c r="D543" s="104">
        <v>2</v>
      </c>
      <c r="E543" s="104">
        <v>2</v>
      </c>
      <c r="F543" s="104">
        <v>2</v>
      </c>
      <c r="G543" s="104">
        <v>2</v>
      </c>
      <c r="H543" s="104">
        <v>2</v>
      </c>
      <c r="I543" s="104">
        <v>2</v>
      </c>
      <c r="J543" s="104">
        <v>2</v>
      </c>
      <c r="K543" s="104">
        <v>2</v>
      </c>
      <c r="L543" s="104">
        <v>2</v>
      </c>
      <c r="M543" s="104">
        <v>2</v>
      </c>
      <c r="N543" s="104">
        <v>2</v>
      </c>
      <c r="O543" s="104">
        <v>2</v>
      </c>
      <c r="P543" s="88">
        <f t="shared" si="31"/>
        <v>2</v>
      </c>
      <c r="Q543" s="76"/>
    </row>
    <row r="544" spans="2:17" ht="15" x14ac:dyDescent="0.25">
      <c r="B544" s="105" t="s">
        <v>45</v>
      </c>
      <c r="C544" s="106" t="s">
        <v>5</v>
      </c>
      <c r="D544" s="107">
        <v>361</v>
      </c>
      <c r="E544" s="107">
        <v>362</v>
      </c>
      <c r="F544" s="107">
        <v>364</v>
      </c>
      <c r="G544" s="107">
        <v>365</v>
      </c>
      <c r="H544" s="107">
        <v>366</v>
      </c>
      <c r="I544" s="107">
        <v>368</v>
      </c>
      <c r="J544" s="107">
        <v>370</v>
      </c>
      <c r="K544" s="107">
        <v>374</v>
      </c>
      <c r="L544" s="107">
        <v>378</v>
      </c>
      <c r="M544" s="107">
        <v>379</v>
      </c>
      <c r="N544" s="107">
        <v>382</v>
      </c>
      <c r="O544" s="107">
        <v>383</v>
      </c>
      <c r="P544" s="89">
        <f t="shared" si="31"/>
        <v>371</v>
      </c>
      <c r="Q544" s="76"/>
    </row>
    <row r="545" spans="2:17" ht="15" x14ac:dyDescent="0.25">
      <c r="B545" s="105"/>
      <c r="C545" s="106" t="s">
        <v>4</v>
      </c>
      <c r="D545" s="107">
        <v>183</v>
      </c>
      <c r="E545" s="107">
        <v>182</v>
      </c>
      <c r="F545" s="107">
        <v>180</v>
      </c>
      <c r="G545" s="107">
        <v>182</v>
      </c>
      <c r="H545" s="107">
        <v>184</v>
      </c>
      <c r="I545" s="107">
        <v>183</v>
      </c>
      <c r="J545" s="107">
        <v>187</v>
      </c>
      <c r="K545" s="107">
        <v>193</v>
      </c>
      <c r="L545" s="107">
        <v>193</v>
      </c>
      <c r="M545" s="107">
        <v>195</v>
      </c>
      <c r="N545" s="107">
        <v>194</v>
      </c>
      <c r="O545" s="107">
        <v>194</v>
      </c>
      <c r="P545" s="89">
        <f t="shared" si="31"/>
        <v>187.5</v>
      </c>
      <c r="Q545" s="76"/>
    </row>
    <row r="546" spans="2:17" ht="15" x14ac:dyDescent="0.25">
      <c r="B546" s="105"/>
      <c r="C546" s="106" t="s">
        <v>7</v>
      </c>
      <c r="D546" s="107">
        <v>49</v>
      </c>
      <c r="E546" s="107">
        <v>48</v>
      </c>
      <c r="F546" s="107">
        <v>48</v>
      </c>
      <c r="G546" s="107">
        <v>48</v>
      </c>
      <c r="H546" s="107">
        <v>49</v>
      </c>
      <c r="I546" s="107">
        <v>50</v>
      </c>
      <c r="J546" s="107">
        <v>50</v>
      </c>
      <c r="K546" s="107">
        <v>50</v>
      </c>
      <c r="L546" s="107">
        <v>50</v>
      </c>
      <c r="M546" s="107">
        <v>50</v>
      </c>
      <c r="N546" s="107">
        <v>50</v>
      </c>
      <c r="O546" s="107">
        <v>50</v>
      </c>
      <c r="P546" s="89">
        <f t="shared" si="31"/>
        <v>49.333333333333336</v>
      </c>
      <c r="Q546" s="76"/>
    </row>
    <row r="547" spans="2:17" ht="15" x14ac:dyDescent="0.25">
      <c r="B547" s="105"/>
      <c r="C547" s="106" t="s">
        <v>6</v>
      </c>
      <c r="D547" s="107">
        <v>51</v>
      </c>
      <c r="E547" s="107">
        <v>34</v>
      </c>
      <c r="F547" s="107">
        <v>35</v>
      </c>
      <c r="G547" s="107">
        <v>36</v>
      </c>
      <c r="H547" s="107">
        <v>36</v>
      </c>
      <c r="I547" s="107">
        <v>35</v>
      </c>
      <c r="J547" s="107">
        <v>35</v>
      </c>
      <c r="K547" s="107">
        <v>36</v>
      </c>
      <c r="L547" s="107">
        <v>36</v>
      </c>
      <c r="M547" s="107">
        <v>36</v>
      </c>
      <c r="N547" s="107">
        <v>36</v>
      </c>
      <c r="O547" s="107">
        <v>36</v>
      </c>
      <c r="P547" s="89">
        <f t="shared" si="31"/>
        <v>36.833333333333336</v>
      </c>
      <c r="Q547" s="76"/>
    </row>
    <row r="548" spans="2:17" ht="15" x14ac:dyDescent="0.25">
      <c r="B548" s="105"/>
      <c r="C548" s="106" t="s">
        <v>14</v>
      </c>
      <c r="D548" s="107">
        <v>35</v>
      </c>
      <c r="E548" s="107">
        <v>32</v>
      </c>
      <c r="F548" s="107">
        <v>32</v>
      </c>
      <c r="G548" s="107">
        <v>32</v>
      </c>
      <c r="H548" s="107">
        <v>32</v>
      </c>
      <c r="I548" s="107">
        <v>33</v>
      </c>
      <c r="J548" s="107">
        <v>34</v>
      </c>
      <c r="K548" s="107">
        <v>34</v>
      </c>
      <c r="L548" s="107">
        <v>34</v>
      </c>
      <c r="M548" s="107">
        <v>35</v>
      </c>
      <c r="N548" s="107">
        <v>35</v>
      </c>
      <c r="O548" s="107">
        <v>35</v>
      </c>
      <c r="P548" s="89">
        <f t="shared" si="31"/>
        <v>33.583333333333336</v>
      </c>
      <c r="Q548" s="76"/>
    </row>
    <row r="549" spans="2:17" ht="15" x14ac:dyDescent="0.25">
      <c r="B549" s="105"/>
      <c r="C549" s="106" t="s">
        <v>8</v>
      </c>
      <c r="D549" s="107">
        <v>26</v>
      </c>
      <c r="E549" s="107">
        <v>23</v>
      </c>
      <c r="F549" s="107">
        <v>23</v>
      </c>
      <c r="G549" s="107">
        <v>23</v>
      </c>
      <c r="H549" s="107">
        <v>23</v>
      </c>
      <c r="I549" s="107">
        <v>21</v>
      </c>
      <c r="J549" s="107">
        <v>21</v>
      </c>
      <c r="K549" s="107">
        <v>21</v>
      </c>
      <c r="L549" s="107">
        <v>21</v>
      </c>
      <c r="M549" s="107">
        <v>22</v>
      </c>
      <c r="N549" s="107">
        <v>22</v>
      </c>
      <c r="O549" s="107">
        <v>22</v>
      </c>
      <c r="P549" s="89">
        <f t="shared" si="31"/>
        <v>22.333333333333332</v>
      </c>
      <c r="Q549" s="76"/>
    </row>
    <row r="550" spans="2:17" ht="15" x14ac:dyDescent="0.25">
      <c r="B550" s="105"/>
      <c r="C550" s="106" t="s">
        <v>9</v>
      </c>
      <c r="D550" s="107">
        <v>21</v>
      </c>
      <c r="E550" s="107">
        <v>20</v>
      </c>
      <c r="F550" s="107">
        <v>20</v>
      </c>
      <c r="G550" s="107">
        <v>20</v>
      </c>
      <c r="H550" s="107">
        <v>20</v>
      </c>
      <c r="I550" s="107">
        <v>20</v>
      </c>
      <c r="J550" s="107">
        <v>20</v>
      </c>
      <c r="K550" s="107">
        <v>20</v>
      </c>
      <c r="L550" s="107">
        <v>20</v>
      </c>
      <c r="M550" s="107">
        <v>20</v>
      </c>
      <c r="N550" s="107">
        <v>20</v>
      </c>
      <c r="O550" s="107">
        <v>20</v>
      </c>
      <c r="P550" s="89">
        <f t="shared" si="31"/>
        <v>20.083333333333332</v>
      </c>
      <c r="Q550" s="76"/>
    </row>
    <row r="551" spans="2:17" ht="15" x14ac:dyDescent="0.25">
      <c r="B551" s="105"/>
      <c r="C551" s="106" t="s">
        <v>16</v>
      </c>
      <c r="D551" s="107">
        <v>19</v>
      </c>
      <c r="E551" s="107">
        <v>19</v>
      </c>
      <c r="F551" s="107">
        <v>19</v>
      </c>
      <c r="G551" s="107">
        <v>19</v>
      </c>
      <c r="H551" s="107">
        <v>19</v>
      </c>
      <c r="I551" s="107">
        <v>19</v>
      </c>
      <c r="J551" s="107">
        <v>19</v>
      </c>
      <c r="K551" s="107">
        <v>19</v>
      </c>
      <c r="L551" s="107">
        <v>19</v>
      </c>
      <c r="M551" s="107">
        <v>19</v>
      </c>
      <c r="N551" s="107">
        <v>20</v>
      </c>
      <c r="O551" s="107">
        <v>20</v>
      </c>
      <c r="P551" s="89">
        <f t="shared" si="31"/>
        <v>19.166666666666668</v>
      </c>
      <c r="Q551" s="76"/>
    </row>
    <row r="552" spans="2:17" ht="15" x14ac:dyDescent="0.25">
      <c r="B552" s="105"/>
      <c r="C552" s="106" t="s">
        <v>13</v>
      </c>
      <c r="D552" s="107">
        <v>21</v>
      </c>
      <c r="E552" s="107">
        <v>18</v>
      </c>
      <c r="F552" s="107">
        <v>18</v>
      </c>
      <c r="G552" s="107">
        <v>18</v>
      </c>
      <c r="H552" s="107">
        <v>18</v>
      </c>
      <c r="I552" s="107">
        <v>18</v>
      </c>
      <c r="J552" s="107">
        <v>18</v>
      </c>
      <c r="K552" s="107">
        <v>18</v>
      </c>
      <c r="L552" s="107">
        <v>18</v>
      </c>
      <c r="M552" s="107">
        <v>18</v>
      </c>
      <c r="N552" s="107">
        <v>18</v>
      </c>
      <c r="O552" s="107">
        <v>18</v>
      </c>
      <c r="P552" s="89">
        <f t="shared" si="31"/>
        <v>18.25</v>
      </c>
      <c r="Q552" s="76"/>
    </row>
    <row r="553" spans="2:17" ht="15" x14ac:dyDescent="0.25">
      <c r="B553" s="105"/>
      <c r="C553" s="106" t="s">
        <v>11</v>
      </c>
      <c r="D553" s="107">
        <v>16</v>
      </c>
      <c r="E553" s="107">
        <v>16</v>
      </c>
      <c r="F553" s="107">
        <v>17</v>
      </c>
      <c r="G553" s="107">
        <v>17</v>
      </c>
      <c r="H553" s="107">
        <v>17</v>
      </c>
      <c r="I553" s="107">
        <v>16</v>
      </c>
      <c r="J553" s="107">
        <v>17</v>
      </c>
      <c r="K553" s="107">
        <v>17</v>
      </c>
      <c r="L553" s="107">
        <v>17</v>
      </c>
      <c r="M553" s="107">
        <v>18</v>
      </c>
      <c r="N553" s="107">
        <v>19</v>
      </c>
      <c r="O553" s="107">
        <v>18</v>
      </c>
      <c r="P553" s="89">
        <f t="shared" si="31"/>
        <v>17.083333333333332</v>
      </c>
      <c r="Q553" s="76"/>
    </row>
    <row r="554" spans="2:17" ht="15" x14ac:dyDescent="0.25">
      <c r="B554" s="105"/>
      <c r="C554" s="106" t="s">
        <v>17</v>
      </c>
      <c r="D554" s="107">
        <v>14</v>
      </c>
      <c r="E554" s="107">
        <v>14</v>
      </c>
      <c r="F554" s="107">
        <v>14</v>
      </c>
      <c r="G554" s="107">
        <v>14</v>
      </c>
      <c r="H554" s="107">
        <v>14</v>
      </c>
      <c r="I554" s="107">
        <v>14</v>
      </c>
      <c r="J554" s="107">
        <v>14</v>
      </c>
      <c r="K554" s="107">
        <v>14</v>
      </c>
      <c r="L554" s="107">
        <v>14</v>
      </c>
      <c r="M554" s="107">
        <v>14</v>
      </c>
      <c r="N554" s="107">
        <v>14</v>
      </c>
      <c r="O554" s="107">
        <v>14</v>
      </c>
      <c r="P554" s="89">
        <f t="shared" si="31"/>
        <v>14</v>
      </c>
      <c r="Q554" s="76"/>
    </row>
    <row r="555" spans="2:17" ht="15" x14ac:dyDescent="0.25">
      <c r="B555" s="105"/>
      <c r="C555" s="106" t="s">
        <v>12</v>
      </c>
      <c r="D555" s="107">
        <v>22</v>
      </c>
      <c r="E555" s="107">
        <v>9</v>
      </c>
      <c r="F555" s="107">
        <v>9</v>
      </c>
      <c r="G555" s="107">
        <v>9</v>
      </c>
      <c r="H555" s="107">
        <v>9</v>
      </c>
      <c r="I555" s="107">
        <v>9</v>
      </c>
      <c r="J555" s="107">
        <v>9</v>
      </c>
      <c r="K555" s="107">
        <v>9</v>
      </c>
      <c r="L555" s="107">
        <v>9</v>
      </c>
      <c r="M555" s="107">
        <v>9</v>
      </c>
      <c r="N555" s="107">
        <v>9</v>
      </c>
      <c r="O555" s="107">
        <v>9</v>
      </c>
      <c r="P555" s="89">
        <f t="shared" si="31"/>
        <v>10.083333333333334</v>
      </c>
      <c r="Q555" s="76"/>
    </row>
    <row r="556" spans="2:17" ht="15" x14ac:dyDescent="0.25">
      <c r="B556" s="105"/>
      <c r="C556" s="106" t="s">
        <v>19</v>
      </c>
      <c r="D556" s="107">
        <v>18</v>
      </c>
      <c r="E556" s="107">
        <v>9</v>
      </c>
      <c r="F556" s="107">
        <v>9</v>
      </c>
      <c r="G556" s="107">
        <v>9</v>
      </c>
      <c r="H556" s="107">
        <v>9</v>
      </c>
      <c r="I556" s="107">
        <v>9</v>
      </c>
      <c r="J556" s="107">
        <v>9</v>
      </c>
      <c r="K556" s="107">
        <v>9</v>
      </c>
      <c r="L556" s="107">
        <v>9</v>
      </c>
      <c r="M556" s="107">
        <v>9</v>
      </c>
      <c r="N556" s="107">
        <v>9</v>
      </c>
      <c r="O556" s="107">
        <v>9</v>
      </c>
      <c r="P556" s="89">
        <f t="shared" si="31"/>
        <v>9.75</v>
      </c>
      <c r="Q556" s="76"/>
    </row>
    <row r="557" spans="2:17" ht="15" x14ac:dyDescent="0.25">
      <c r="B557" s="105"/>
      <c r="C557" s="106" t="s">
        <v>15</v>
      </c>
      <c r="D557" s="107">
        <v>19</v>
      </c>
      <c r="E557" s="107">
        <v>9</v>
      </c>
      <c r="F557" s="107">
        <v>9</v>
      </c>
      <c r="G557" s="107">
        <v>9</v>
      </c>
      <c r="H557" s="107">
        <v>9</v>
      </c>
      <c r="I557" s="107">
        <v>9</v>
      </c>
      <c r="J557" s="107">
        <v>9</v>
      </c>
      <c r="K557" s="107">
        <v>9</v>
      </c>
      <c r="L557" s="107">
        <v>8</v>
      </c>
      <c r="M557" s="107">
        <v>8</v>
      </c>
      <c r="N557" s="107">
        <v>8</v>
      </c>
      <c r="O557" s="107">
        <v>8</v>
      </c>
      <c r="P557" s="89">
        <f t="shared" si="31"/>
        <v>9.5</v>
      </c>
      <c r="Q557" s="76"/>
    </row>
    <row r="558" spans="2:17" ht="15" x14ac:dyDescent="0.25">
      <c r="B558" s="105"/>
      <c r="C558" s="106" t="s">
        <v>10</v>
      </c>
      <c r="D558" s="107">
        <v>11</v>
      </c>
      <c r="E558" s="107">
        <v>7</v>
      </c>
      <c r="F558" s="107">
        <v>7</v>
      </c>
      <c r="G558" s="107">
        <v>7</v>
      </c>
      <c r="H558" s="107">
        <v>7</v>
      </c>
      <c r="I558" s="107">
        <v>7</v>
      </c>
      <c r="J558" s="107">
        <v>7</v>
      </c>
      <c r="K558" s="107">
        <v>7</v>
      </c>
      <c r="L558" s="107">
        <v>8</v>
      </c>
      <c r="M558" s="107">
        <v>8</v>
      </c>
      <c r="N558" s="107">
        <v>8</v>
      </c>
      <c r="O558" s="107">
        <v>8</v>
      </c>
      <c r="P558" s="89">
        <f t="shared" si="31"/>
        <v>7.666666666666667</v>
      </c>
      <c r="Q558" s="76"/>
    </row>
    <row r="559" spans="2:17" ht="15" x14ac:dyDescent="0.25">
      <c r="B559" s="105"/>
      <c r="C559" s="106" t="s">
        <v>72</v>
      </c>
      <c r="D559" s="107">
        <v>6</v>
      </c>
      <c r="E559" s="107">
        <v>6</v>
      </c>
      <c r="F559" s="107">
        <v>6</v>
      </c>
      <c r="G559" s="107">
        <v>6</v>
      </c>
      <c r="H559" s="107">
        <v>6</v>
      </c>
      <c r="I559" s="107">
        <v>6</v>
      </c>
      <c r="J559" s="107">
        <v>6</v>
      </c>
      <c r="K559" s="107">
        <v>6</v>
      </c>
      <c r="L559" s="107">
        <v>7</v>
      </c>
      <c r="M559" s="107">
        <v>7</v>
      </c>
      <c r="N559" s="107">
        <v>7</v>
      </c>
      <c r="O559" s="107">
        <v>7</v>
      </c>
      <c r="P559" s="89">
        <f t="shared" si="31"/>
        <v>6.333333333333333</v>
      </c>
      <c r="Q559" s="76"/>
    </row>
    <row r="560" spans="2:17" ht="15" x14ac:dyDescent="0.25">
      <c r="B560" s="105"/>
      <c r="C560" s="106" t="s">
        <v>21</v>
      </c>
      <c r="D560" s="107">
        <v>5</v>
      </c>
      <c r="E560" s="107">
        <v>5</v>
      </c>
      <c r="F560" s="107">
        <v>5</v>
      </c>
      <c r="G560" s="107">
        <v>5</v>
      </c>
      <c r="H560" s="107">
        <v>5</v>
      </c>
      <c r="I560" s="107">
        <v>5</v>
      </c>
      <c r="J560" s="107">
        <v>5</v>
      </c>
      <c r="K560" s="107">
        <v>5</v>
      </c>
      <c r="L560" s="107">
        <v>5</v>
      </c>
      <c r="M560" s="107">
        <v>5</v>
      </c>
      <c r="N560" s="107">
        <v>5</v>
      </c>
      <c r="O560" s="107">
        <v>5</v>
      </c>
      <c r="P560" s="89">
        <f t="shared" si="31"/>
        <v>5</v>
      </c>
      <c r="Q560" s="76"/>
    </row>
    <row r="561" spans="2:17" ht="15" x14ac:dyDescent="0.25">
      <c r="B561" s="105"/>
      <c r="C561" s="106" t="s">
        <v>25</v>
      </c>
      <c r="D561" s="107">
        <v>6</v>
      </c>
      <c r="E561" s="107">
        <v>4</v>
      </c>
      <c r="F561" s="107">
        <v>4</v>
      </c>
      <c r="G561" s="107">
        <v>4</v>
      </c>
      <c r="H561" s="107">
        <v>4</v>
      </c>
      <c r="I561" s="107">
        <v>4</v>
      </c>
      <c r="J561" s="107">
        <v>4</v>
      </c>
      <c r="K561" s="107">
        <v>4</v>
      </c>
      <c r="L561" s="107">
        <v>4</v>
      </c>
      <c r="M561" s="107">
        <v>4</v>
      </c>
      <c r="N561" s="107">
        <v>4</v>
      </c>
      <c r="O561" s="107">
        <v>4</v>
      </c>
      <c r="P561" s="89">
        <f t="shared" si="31"/>
        <v>4.166666666666667</v>
      </c>
      <c r="Q561" s="76"/>
    </row>
    <row r="562" spans="2:17" ht="15" x14ac:dyDescent="0.25">
      <c r="B562" s="105"/>
      <c r="C562" s="106" t="s">
        <v>26</v>
      </c>
      <c r="D562" s="107">
        <v>9</v>
      </c>
      <c r="E562" s="107">
        <v>2</v>
      </c>
      <c r="F562" s="107">
        <v>2</v>
      </c>
      <c r="G562" s="107">
        <v>2</v>
      </c>
      <c r="H562" s="107">
        <v>2</v>
      </c>
      <c r="I562" s="107">
        <v>2</v>
      </c>
      <c r="J562" s="107">
        <v>2</v>
      </c>
      <c r="K562" s="107">
        <v>2</v>
      </c>
      <c r="L562" s="107">
        <v>2</v>
      </c>
      <c r="M562" s="107">
        <v>2</v>
      </c>
      <c r="N562" s="107">
        <v>2</v>
      </c>
      <c r="O562" s="107">
        <v>2</v>
      </c>
      <c r="P562" s="89">
        <f t="shared" si="31"/>
        <v>2.5833333333333335</v>
      </c>
      <c r="Q562" s="76"/>
    </row>
    <row r="563" spans="2:17" ht="15" x14ac:dyDescent="0.25">
      <c r="B563" s="105"/>
      <c r="C563" s="106" t="s">
        <v>23</v>
      </c>
      <c r="D563" s="107">
        <v>4</v>
      </c>
      <c r="E563" s="107">
        <v>2</v>
      </c>
      <c r="F563" s="107">
        <v>2</v>
      </c>
      <c r="G563" s="107">
        <v>2</v>
      </c>
      <c r="H563" s="107">
        <v>2</v>
      </c>
      <c r="I563" s="107">
        <v>2</v>
      </c>
      <c r="J563" s="107">
        <v>2</v>
      </c>
      <c r="K563" s="107">
        <v>2</v>
      </c>
      <c r="L563" s="107">
        <v>2</v>
      </c>
      <c r="M563" s="107">
        <v>2</v>
      </c>
      <c r="N563" s="107">
        <v>2</v>
      </c>
      <c r="O563" s="107">
        <v>2</v>
      </c>
      <c r="P563" s="89">
        <f t="shared" si="31"/>
        <v>2.1666666666666665</v>
      </c>
      <c r="Q563" s="76"/>
    </row>
    <row r="564" spans="2:17" ht="15" x14ac:dyDescent="0.25">
      <c r="B564" s="105"/>
      <c r="C564" s="106" t="s">
        <v>20</v>
      </c>
      <c r="D564" s="107">
        <v>3</v>
      </c>
      <c r="E564" s="107">
        <v>2</v>
      </c>
      <c r="F564" s="107">
        <v>2</v>
      </c>
      <c r="G564" s="107">
        <v>2</v>
      </c>
      <c r="H564" s="107">
        <v>2</v>
      </c>
      <c r="I564" s="107">
        <v>2</v>
      </c>
      <c r="J564" s="107">
        <v>2</v>
      </c>
      <c r="K564" s="107">
        <v>2</v>
      </c>
      <c r="L564" s="107">
        <v>2</v>
      </c>
      <c r="M564" s="107">
        <v>2</v>
      </c>
      <c r="N564" s="107">
        <v>2</v>
      </c>
      <c r="O564" s="107">
        <v>2</v>
      </c>
      <c r="P564" s="89">
        <f t="shared" si="31"/>
        <v>2.0833333333333335</v>
      </c>
      <c r="Q564" s="76"/>
    </row>
    <row r="565" spans="2:17" ht="15.75" thickBot="1" x14ac:dyDescent="0.3">
      <c r="B565" s="108"/>
      <c r="C565" s="109" t="s">
        <v>24</v>
      </c>
      <c r="D565" s="110">
        <v>9</v>
      </c>
      <c r="E565" s="110"/>
      <c r="F565" s="110"/>
      <c r="G565" s="110"/>
      <c r="H565" s="110"/>
      <c r="I565" s="110"/>
      <c r="J565" s="110"/>
      <c r="K565" s="110"/>
      <c r="L565" s="110"/>
      <c r="M565" s="110"/>
      <c r="N565" s="110"/>
      <c r="O565" s="110"/>
      <c r="P565" s="90">
        <f t="shared" si="31"/>
        <v>9</v>
      </c>
      <c r="Q565" s="76"/>
    </row>
    <row r="566" spans="2:17" ht="15" x14ac:dyDescent="0.25">
      <c r="B566" s="19" t="s">
        <v>47</v>
      </c>
      <c r="C566" s="14" t="s">
        <v>5</v>
      </c>
      <c r="D566" s="21">
        <v>181</v>
      </c>
      <c r="E566" s="21">
        <v>183</v>
      </c>
      <c r="F566" s="21">
        <v>188</v>
      </c>
      <c r="G566" s="21">
        <v>190</v>
      </c>
      <c r="H566" s="21">
        <v>191</v>
      </c>
      <c r="I566" s="21">
        <v>192</v>
      </c>
      <c r="J566" s="21">
        <v>195</v>
      </c>
      <c r="K566" s="21">
        <v>204</v>
      </c>
      <c r="L566" s="21">
        <v>209</v>
      </c>
      <c r="M566" s="21">
        <v>209</v>
      </c>
      <c r="N566" s="21">
        <v>208</v>
      </c>
      <c r="O566" s="21">
        <v>222</v>
      </c>
      <c r="P566" s="26">
        <f t="shared" si="31"/>
        <v>197.66666666666666</v>
      </c>
      <c r="Q566" s="76"/>
    </row>
    <row r="567" spans="2:17" ht="15" x14ac:dyDescent="0.25">
      <c r="B567" s="19"/>
      <c r="C567" s="14" t="s">
        <v>4</v>
      </c>
      <c r="D567" s="21">
        <v>86</v>
      </c>
      <c r="E567" s="21">
        <v>87</v>
      </c>
      <c r="F567" s="21">
        <v>86</v>
      </c>
      <c r="G567" s="21">
        <v>91</v>
      </c>
      <c r="H567" s="21">
        <v>91</v>
      </c>
      <c r="I567" s="21">
        <v>91</v>
      </c>
      <c r="J567" s="21">
        <v>94</v>
      </c>
      <c r="K567" s="21">
        <v>97</v>
      </c>
      <c r="L567" s="21">
        <v>97</v>
      </c>
      <c r="M567" s="21">
        <v>98</v>
      </c>
      <c r="N567" s="21">
        <v>97</v>
      </c>
      <c r="O567" s="21">
        <v>98</v>
      </c>
      <c r="P567" s="26">
        <f t="shared" si="31"/>
        <v>92.75</v>
      </c>
      <c r="Q567" s="76"/>
    </row>
    <row r="568" spans="2:17" ht="15" x14ac:dyDescent="0.25">
      <c r="B568" s="19"/>
      <c r="C568" s="14" t="s">
        <v>7</v>
      </c>
      <c r="D568" s="21">
        <v>25</v>
      </c>
      <c r="E568" s="21">
        <v>26</v>
      </c>
      <c r="F568" s="21">
        <v>26</v>
      </c>
      <c r="G568" s="21">
        <v>26</v>
      </c>
      <c r="H568" s="21">
        <v>26</v>
      </c>
      <c r="I568" s="21">
        <v>27</v>
      </c>
      <c r="J568" s="21">
        <v>27</v>
      </c>
      <c r="K568" s="21">
        <v>28</v>
      </c>
      <c r="L568" s="21">
        <v>28</v>
      </c>
      <c r="M568" s="21">
        <v>28</v>
      </c>
      <c r="N568" s="21">
        <v>28</v>
      </c>
      <c r="O568" s="21">
        <v>29</v>
      </c>
      <c r="P568" s="26">
        <f t="shared" si="31"/>
        <v>27</v>
      </c>
      <c r="Q568" s="76"/>
    </row>
    <row r="569" spans="2:17" ht="15" x14ac:dyDescent="0.25">
      <c r="B569" s="19"/>
      <c r="C569" s="14" t="s">
        <v>6</v>
      </c>
      <c r="D569" s="21">
        <v>17</v>
      </c>
      <c r="E569" s="21">
        <v>17</v>
      </c>
      <c r="F569" s="21">
        <v>17</v>
      </c>
      <c r="G569" s="21">
        <v>19</v>
      </c>
      <c r="H569" s="21">
        <v>20</v>
      </c>
      <c r="I569" s="21">
        <v>22</v>
      </c>
      <c r="J569" s="21">
        <v>20</v>
      </c>
      <c r="K569" s="21">
        <v>20</v>
      </c>
      <c r="L569" s="21">
        <v>21</v>
      </c>
      <c r="M569" s="21">
        <v>21</v>
      </c>
      <c r="N569" s="21">
        <v>22</v>
      </c>
      <c r="O569" s="21">
        <v>26</v>
      </c>
      <c r="P569" s="26">
        <f t="shared" si="31"/>
        <v>20.166666666666668</v>
      </c>
      <c r="Q569" s="76"/>
    </row>
    <row r="570" spans="2:17" ht="15" x14ac:dyDescent="0.25">
      <c r="B570" s="19"/>
      <c r="C570" s="14" t="s">
        <v>8</v>
      </c>
      <c r="D570" s="21">
        <v>18</v>
      </c>
      <c r="E570" s="21">
        <v>18</v>
      </c>
      <c r="F570" s="21">
        <v>18</v>
      </c>
      <c r="G570" s="21">
        <v>18</v>
      </c>
      <c r="H570" s="21">
        <v>18</v>
      </c>
      <c r="I570" s="21">
        <v>18</v>
      </c>
      <c r="J570" s="21">
        <v>19</v>
      </c>
      <c r="K570" s="21">
        <v>20</v>
      </c>
      <c r="L570" s="21">
        <v>20</v>
      </c>
      <c r="M570" s="21">
        <v>21</v>
      </c>
      <c r="N570" s="21">
        <v>21</v>
      </c>
      <c r="O570" s="21">
        <v>20</v>
      </c>
      <c r="P570" s="26">
        <f t="shared" si="31"/>
        <v>19.083333333333332</v>
      </c>
      <c r="Q570" s="76"/>
    </row>
    <row r="571" spans="2:17" ht="15" x14ac:dyDescent="0.25">
      <c r="B571" s="19"/>
      <c r="C571" s="14" t="s">
        <v>10</v>
      </c>
      <c r="D571" s="21">
        <v>17</v>
      </c>
      <c r="E571" s="21">
        <v>17</v>
      </c>
      <c r="F571" s="21">
        <v>17</v>
      </c>
      <c r="G571" s="21">
        <v>18</v>
      </c>
      <c r="H571" s="21">
        <v>18</v>
      </c>
      <c r="I571" s="21">
        <v>19</v>
      </c>
      <c r="J571" s="21">
        <v>20</v>
      </c>
      <c r="K571" s="21">
        <v>20</v>
      </c>
      <c r="L571" s="21">
        <v>20</v>
      </c>
      <c r="M571" s="21">
        <v>20</v>
      </c>
      <c r="N571" s="21">
        <v>20</v>
      </c>
      <c r="O571" s="21">
        <v>20</v>
      </c>
      <c r="P571" s="26">
        <f t="shared" si="31"/>
        <v>18.833333333333332</v>
      </c>
      <c r="Q571" s="76"/>
    </row>
    <row r="572" spans="2:17" ht="15" x14ac:dyDescent="0.25">
      <c r="B572" s="19"/>
      <c r="C572" s="14" t="s">
        <v>16</v>
      </c>
      <c r="D572" s="21">
        <v>13</v>
      </c>
      <c r="E572" s="21">
        <v>14</v>
      </c>
      <c r="F572" s="21">
        <v>14</v>
      </c>
      <c r="G572" s="21">
        <v>14</v>
      </c>
      <c r="H572" s="21">
        <v>14</v>
      </c>
      <c r="I572" s="21">
        <v>14</v>
      </c>
      <c r="J572" s="21">
        <v>14</v>
      </c>
      <c r="K572" s="21">
        <v>15</v>
      </c>
      <c r="L572" s="21">
        <v>15</v>
      </c>
      <c r="M572" s="21">
        <v>17</v>
      </c>
      <c r="N572" s="21">
        <v>17</v>
      </c>
      <c r="O572" s="21">
        <v>17</v>
      </c>
      <c r="P572" s="26">
        <f t="shared" si="31"/>
        <v>14.833333333333334</v>
      </c>
      <c r="Q572" s="76"/>
    </row>
    <row r="573" spans="2:17" ht="15" x14ac:dyDescent="0.25">
      <c r="B573" s="19"/>
      <c r="C573" s="14" t="s">
        <v>13</v>
      </c>
      <c r="D573" s="21">
        <v>9</v>
      </c>
      <c r="E573" s="21">
        <v>10</v>
      </c>
      <c r="F573" s="21">
        <v>11</v>
      </c>
      <c r="G573" s="21">
        <v>11</v>
      </c>
      <c r="H573" s="21">
        <v>11</v>
      </c>
      <c r="I573" s="21">
        <v>11</v>
      </c>
      <c r="J573" s="21">
        <v>11</v>
      </c>
      <c r="K573" s="21">
        <v>11</v>
      </c>
      <c r="L573" s="21">
        <v>12</v>
      </c>
      <c r="M573" s="21">
        <v>12</v>
      </c>
      <c r="N573" s="21">
        <v>12</v>
      </c>
      <c r="O573" s="21">
        <v>12</v>
      </c>
      <c r="P573" s="26">
        <f t="shared" si="31"/>
        <v>11.083333333333334</v>
      </c>
      <c r="Q573" s="76"/>
    </row>
    <row r="574" spans="2:17" ht="15" x14ac:dyDescent="0.25">
      <c r="B574" s="19"/>
      <c r="C574" s="14" t="s">
        <v>9</v>
      </c>
      <c r="D574" s="21">
        <v>11</v>
      </c>
      <c r="E574" s="21">
        <v>11</v>
      </c>
      <c r="F574" s="21">
        <v>11</v>
      </c>
      <c r="G574" s="21">
        <v>11</v>
      </c>
      <c r="H574" s="21">
        <v>10</v>
      </c>
      <c r="I574" s="21">
        <v>10</v>
      </c>
      <c r="J574" s="21">
        <v>10</v>
      </c>
      <c r="K574" s="21">
        <v>10</v>
      </c>
      <c r="L574" s="21">
        <v>10</v>
      </c>
      <c r="M574" s="21">
        <v>12</v>
      </c>
      <c r="N574" s="21">
        <v>14</v>
      </c>
      <c r="O574" s="21">
        <v>12</v>
      </c>
      <c r="P574" s="26">
        <f t="shared" si="31"/>
        <v>11</v>
      </c>
      <c r="Q574" s="76"/>
    </row>
    <row r="575" spans="2:17" ht="15" x14ac:dyDescent="0.25">
      <c r="B575" s="19"/>
      <c r="C575" s="14" t="s">
        <v>14</v>
      </c>
      <c r="D575" s="21">
        <v>10</v>
      </c>
      <c r="E575" s="21">
        <v>10</v>
      </c>
      <c r="F575" s="21">
        <v>10</v>
      </c>
      <c r="G575" s="21">
        <v>10</v>
      </c>
      <c r="H575" s="21">
        <v>10</v>
      </c>
      <c r="I575" s="21">
        <v>10</v>
      </c>
      <c r="J575" s="21">
        <v>10</v>
      </c>
      <c r="K575" s="21">
        <v>11</v>
      </c>
      <c r="L575" s="21">
        <v>11</v>
      </c>
      <c r="M575" s="21">
        <v>11</v>
      </c>
      <c r="N575" s="21">
        <v>11</v>
      </c>
      <c r="O575" s="21">
        <v>11</v>
      </c>
      <c r="P575" s="26">
        <f t="shared" si="31"/>
        <v>10.416666666666666</v>
      </c>
      <c r="Q575" s="76"/>
    </row>
    <row r="576" spans="2:17" ht="15" x14ac:dyDescent="0.25">
      <c r="B576" s="19"/>
      <c r="C576" s="14" t="s">
        <v>11</v>
      </c>
      <c r="D576" s="21">
        <v>8</v>
      </c>
      <c r="E576" s="21">
        <v>8</v>
      </c>
      <c r="F576" s="21">
        <v>8</v>
      </c>
      <c r="G576" s="21">
        <v>8</v>
      </c>
      <c r="H576" s="21">
        <v>8</v>
      </c>
      <c r="I576" s="21">
        <v>9</v>
      </c>
      <c r="J576" s="21">
        <v>9</v>
      </c>
      <c r="K576" s="21">
        <v>9</v>
      </c>
      <c r="L576" s="21">
        <v>9</v>
      </c>
      <c r="M576" s="21">
        <v>9</v>
      </c>
      <c r="N576" s="21">
        <v>9</v>
      </c>
      <c r="O576" s="21">
        <v>9</v>
      </c>
      <c r="P576" s="26">
        <f t="shared" si="31"/>
        <v>8.5833333333333339</v>
      </c>
      <c r="Q576" s="76"/>
    </row>
    <row r="577" spans="2:17" ht="15" x14ac:dyDescent="0.25">
      <c r="B577" s="19"/>
      <c r="C577" s="14" t="s">
        <v>18</v>
      </c>
      <c r="D577" s="21">
        <v>6</v>
      </c>
      <c r="E577" s="21">
        <v>6</v>
      </c>
      <c r="F577" s="21">
        <v>6</v>
      </c>
      <c r="G577" s="21">
        <v>6</v>
      </c>
      <c r="H577" s="21">
        <v>6</v>
      </c>
      <c r="I577" s="21">
        <v>6</v>
      </c>
      <c r="J577" s="21">
        <v>6</v>
      </c>
      <c r="K577" s="21">
        <v>6</v>
      </c>
      <c r="L577" s="21">
        <v>6</v>
      </c>
      <c r="M577" s="21">
        <v>6</v>
      </c>
      <c r="N577" s="21">
        <v>6</v>
      </c>
      <c r="O577" s="21">
        <v>6</v>
      </c>
      <c r="P577" s="26">
        <f t="shared" si="31"/>
        <v>6</v>
      </c>
      <c r="Q577" s="76"/>
    </row>
    <row r="578" spans="2:17" ht="15" x14ac:dyDescent="0.25">
      <c r="B578" s="19"/>
      <c r="C578" s="14" t="s">
        <v>12</v>
      </c>
      <c r="D578" s="21">
        <v>3</v>
      </c>
      <c r="E578" s="21">
        <v>3</v>
      </c>
      <c r="F578" s="21">
        <v>3</v>
      </c>
      <c r="G578" s="21">
        <v>3</v>
      </c>
      <c r="H578" s="21">
        <v>3</v>
      </c>
      <c r="I578" s="21">
        <v>3</v>
      </c>
      <c r="J578" s="21">
        <v>3</v>
      </c>
      <c r="K578" s="21">
        <v>3</v>
      </c>
      <c r="L578" s="21">
        <v>4</v>
      </c>
      <c r="M578" s="21">
        <v>4</v>
      </c>
      <c r="N578" s="21">
        <v>4</v>
      </c>
      <c r="O578" s="21">
        <v>4</v>
      </c>
      <c r="P578" s="26">
        <f t="shared" si="31"/>
        <v>3.3333333333333335</v>
      </c>
      <c r="Q578" s="76"/>
    </row>
    <row r="579" spans="2:17" ht="15" x14ac:dyDescent="0.25">
      <c r="B579" s="19"/>
      <c r="C579" s="14" t="s">
        <v>19</v>
      </c>
      <c r="D579" s="21">
        <v>3</v>
      </c>
      <c r="E579" s="21">
        <v>3</v>
      </c>
      <c r="F579" s="21">
        <v>3</v>
      </c>
      <c r="G579" s="21">
        <v>3</v>
      </c>
      <c r="H579" s="21">
        <v>3</v>
      </c>
      <c r="I579" s="21">
        <v>3</v>
      </c>
      <c r="J579" s="21">
        <v>3</v>
      </c>
      <c r="K579" s="21">
        <v>3</v>
      </c>
      <c r="L579" s="21">
        <v>3</v>
      </c>
      <c r="M579" s="21">
        <v>3</v>
      </c>
      <c r="N579" s="21">
        <v>3</v>
      </c>
      <c r="O579" s="21">
        <v>3</v>
      </c>
      <c r="P579" s="26">
        <f t="shared" si="31"/>
        <v>3</v>
      </c>
      <c r="Q579" s="76"/>
    </row>
    <row r="580" spans="2:17" ht="15" x14ac:dyDescent="0.25">
      <c r="B580" s="19"/>
      <c r="C580" s="14" t="s">
        <v>17</v>
      </c>
      <c r="D580" s="21">
        <v>2</v>
      </c>
      <c r="E580" s="21">
        <v>2</v>
      </c>
      <c r="F580" s="21">
        <v>2</v>
      </c>
      <c r="G580" s="21">
        <v>3</v>
      </c>
      <c r="H580" s="21">
        <v>3</v>
      </c>
      <c r="I580" s="21">
        <v>3</v>
      </c>
      <c r="J580" s="21">
        <v>3</v>
      </c>
      <c r="K580" s="21">
        <v>3</v>
      </c>
      <c r="L580" s="21">
        <v>3</v>
      </c>
      <c r="M580" s="21">
        <v>3</v>
      </c>
      <c r="N580" s="21">
        <v>3</v>
      </c>
      <c r="O580" s="21">
        <v>3</v>
      </c>
      <c r="P580" s="26">
        <f t="shared" si="31"/>
        <v>2.75</v>
      </c>
      <c r="Q580" s="76"/>
    </row>
    <row r="581" spans="2:17" ht="15" x14ac:dyDescent="0.25">
      <c r="B581" s="19"/>
      <c r="C581" s="14" t="s">
        <v>15</v>
      </c>
      <c r="D581" s="21">
        <v>2</v>
      </c>
      <c r="E581" s="21">
        <v>2</v>
      </c>
      <c r="F581" s="21">
        <v>2</v>
      </c>
      <c r="G581" s="21">
        <v>2</v>
      </c>
      <c r="H581" s="21">
        <v>2</v>
      </c>
      <c r="I581" s="21">
        <v>2</v>
      </c>
      <c r="J581" s="21">
        <v>2</v>
      </c>
      <c r="K581" s="21">
        <v>3</v>
      </c>
      <c r="L581" s="21">
        <v>3</v>
      </c>
      <c r="M581" s="21">
        <v>3</v>
      </c>
      <c r="N581" s="21">
        <v>3</v>
      </c>
      <c r="O581" s="21">
        <v>3</v>
      </c>
      <c r="P581" s="26">
        <f t="shared" si="31"/>
        <v>2.4166666666666665</v>
      </c>
      <c r="Q581" s="76"/>
    </row>
    <row r="582" spans="2:17" ht="15" x14ac:dyDescent="0.25">
      <c r="B582" s="19"/>
      <c r="C582" s="14" t="s">
        <v>21</v>
      </c>
      <c r="D582" s="21"/>
      <c r="E582" s="21"/>
      <c r="F582" s="21"/>
      <c r="G582" s="21"/>
      <c r="H582" s="21"/>
      <c r="I582" s="21"/>
      <c r="J582" s="21"/>
      <c r="K582" s="21">
        <v>1</v>
      </c>
      <c r="L582" s="21">
        <v>1</v>
      </c>
      <c r="M582" s="21">
        <v>1</v>
      </c>
      <c r="N582" s="21">
        <v>1</v>
      </c>
      <c r="O582" s="21">
        <v>1</v>
      </c>
      <c r="P582" s="26">
        <f t="shared" si="31"/>
        <v>1</v>
      </c>
      <c r="Q582" s="76"/>
    </row>
    <row r="583" spans="2:17" ht="15" x14ac:dyDescent="0.25">
      <c r="B583" s="19"/>
      <c r="C583" s="14" t="s">
        <v>20</v>
      </c>
      <c r="D583" s="21"/>
      <c r="E583" s="21"/>
      <c r="F583" s="21"/>
      <c r="G583" s="21"/>
      <c r="H583" s="21"/>
      <c r="I583" s="21"/>
      <c r="J583" s="21"/>
      <c r="K583" s="21">
        <v>1</v>
      </c>
      <c r="L583" s="21">
        <v>1</v>
      </c>
      <c r="M583" s="21">
        <v>1</v>
      </c>
      <c r="N583" s="21">
        <v>1</v>
      </c>
      <c r="O583" s="21">
        <v>1</v>
      </c>
      <c r="P583" s="26">
        <f t="shared" si="31"/>
        <v>1</v>
      </c>
      <c r="Q583" s="76"/>
    </row>
    <row r="584" spans="2:17" ht="15" x14ac:dyDescent="0.25">
      <c r="B584" s="19"/>
      <c r="C584" s="14" t="s">
        <v>72</v>
      </c>
      <c r="D584" s="21"/>
      <c r="E584" s="21"/>
      <c r="F584" s="21"/>
      <c r="G584" s="21"/>
      <c r="H584" s="21"/>
      <c r="I584" s="21"/>
      <c r="J584" s="21"/>
      <c r="K584" s="21">
        <v>1</v>
      </c>
      <c r="L584" s="21">
        <v>1</v>
      </c>
      <c r="M584" s="21">
        <v>1</v>
      </c>
      <c r="N584" s="21">
        <v>1</v>
      </c>
      <c r="O584" s="21">
        <v>1</v>
      </c>
      <c r="P584" s="26">
        <f t="shared" si="31"/>
        <v>1</v>
      </c>
      <c r="Q584" s="76"/>
    </row>
    <row r="585" spans="2:17" ht="15" x14ac:dyDescent="0.25">
      <c r="B585" s="19"/>
      <c r="C585" s="14" t="s">
        <v>26</v>
      </c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>
        <v>1</v>
      </c>
      <c r="P585" s="26">
        <f t="shared" ref="P585:P648" si="32">AVERAGE(D585:O585)</f>
        <v>1</v>
      </c>
      <c r="Q585" s="76"/>
    </row>
    <row r="586" spans="2:17" ht="15" x14ac:dyDescent="0.25">
      <c r="B586" s="19"/>
      <c r="C586" s="14" t="s">
        <v>25</v>
      </c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>
        <v>1</v>
      </c>
      <c r="P586" s="26">
        <f t="shared" si="32"/>
        <v>1</v>
      </c>
      <c r="Q586" s="76"/>
    </row>
    <row r="587" spans="2:17" ht="15" x14ac:dyDescent="0.25">
      <c r="B587" s="19"/>
      <c r="C587" s="14" t="s">
        <v>22</v>
      </c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>
        <v>1</v>
      </c>
      <c r="P587" s="26">
        <f t="shared" si="32"/>
        <v>1</v>
      </c>
      <c r="Q587" s="76"/>
    </row>
    <row r="588" spans="2:17" ht="15.75" thickBot="1" x14ac:dyDescent="0.3">
      <c r="B588" s="86"/>
      <c r="C588" s="87" t="s">
        <v>23</v>
      </c>
      <c r="D588" s="104"/>
      <c r="E588" s="104"/>
      <c r="F588" s="104"/>
      <c r="G588" s="104"/>
      <c r="H588" s="104"/>
      <c r="I588" s="104"/>
      <c r="J588" s="104"/>
      <c r="K588" s="104"/>
      <c r="L588" s="104"/>
      <c r="M588" s="104"/>
      <c r="N588" s="104"/>
      <c r="O588" s="104">
        <v>1</v>
      </c>
      <c r="P588" s="88">
        <f t="shared" si="32"/>
        <v>1</v>
      </c>
      <c r="Q588" s="76"/>
    </row>
    <row r="589" spans="2:17" ht="15" x14ac:dyDescent="0.25">
      <c r="B589" s="105" t="s">
        <v>48</v>
      </c>
      <c r="C589" s="106" t="s">
        <v>4</v>
      </c>
      <c r="D589" s="107">
        <v>173</v>
      </c>
      <c r="E589" s="107">
        <v>175</v>
      </c>
      <c r="F589" s="107">
        <v>173</v>
      </c>
      <c r="G589" s="107">
        <v>171</v>
      </c>
      <c r="H589" s="107">
        <v>171</v>
      </c>
      <c r="I589" s="107">
        <v>171</v>
      </c>
      <c r="J589" s="107">
        <v>171</v>
      </c>
      <c r="K589" s="107">
        <v>170</v>
      </c>
      <c r="L589" s="107">
        <v>169</v>
      </c>
      <c r="M589" s="107">
        <v>174</v>
      </c>
      <c r="N589" s="107">
        <v>175</v>
      </c>
      <c r="O589" s="107">
        <v>175</v>
      </c>
      <c r="P589" s="89">
        <f t="shared" si="32"/>
        <v>172.33333333333334</v>
      </c>
      <c r="Q589" s="76"/>
    </row>
    <row r="590" spans="2:17" ht="15" x14ac:dyDescent="0.25">
      <c r="B590" s="105"/>
      <c r="C590" s="106" t="s">
        <v>5</v>
      </c>
      <c r="D590" s="107">
        <v>85</v>
      </c>
      <c r="E590" s="107">
        <v>84</v>
      </c>
      <c r="F590" s="107">
        <v>84</v>
      </c>
      <c r="G590" s="107">
        <v>85</v>
      </c>
      <c r="H590" s="107">
        <v>85</v>
      </c>
      <c r="I590" s="107">
        <v>85</v>
      </c>
      <c r="J590" s="107">
        <v>87</v>
      </c>
      <c r="K590" s="107">
        <v>87</v>
      </c>
      <c r="L590" s="107">
        <v>86</v>
      </c>
      <c r="M590" s="107">
        <v>87</v>
      </c>
      <c r="N590" s="107">
        <v>87</v>
      </c>
      <c r="O590" s="107">
        <v>86</v>
      </c>
      <c r="P590" s="89">
        <f t="shared" si="32"/>
        <v>85.666666666666671</v>
      </c>
      <c r="Q590" s="76"/>
    </row>
    <row r="591" spans="2:17" ht="15" x14ac:dyDescent="0.25">
      <c r="B591" s="105"/>
      <c r="C591" s="106" t="s">
        <v>7</v>
      </c>
      <c r="D591" s="107">
        <v>20</v>
      </c>
      <c r="E591" s="107">
        <v>20</v>
      </c>
      <c r="F591" s="107">
        <v>19</v>
      </c>
      <c r="G591" s="107">
        <v>19</v>
      </c>
      <c r="H591" s="107">
        <v>19</v>
      </c>
      <c r="I591" s="107">
        <v>20</v>
      </c>
      <c r="J591" s="107">
        <v>21</v>
      </c>
      <c r="K591" s="107">
        <v>21</v>
      </c>
      <c r="L591" s="107">
        <v>21</v>
      </c>
      <c r="M591" s="107">
        <v>21</v>
      </c>
      <c r="N591" s="107">
        <v>21</v>
      </c>
      <c r="O591" s="107">
        <v>22</v>
      </c>
      <c r="P591" s="89">
        <f t="shared" si="32"/>
        <v>20.333333333333332</v>
      </c>
      <c r="Q591" s="76"/>
    </row>
    <row r="592" spans="2:17" ht="15" x14ac:dyDescent="0.25">
      <c r="B592" s="105"/>
      <c r="C592" s="106" t="s">
        <v>21</v>
      </c>
      <c r="D592" s="107">
        <v>14</v>
      </c>
      <c r="E592" s="107">
        <v>16</v>
      </c>
      <c r="F592" s="107">
        <v>16</v>
      </c>
      <c r="G592" s="107">
        <v>16</v>
      </c>
      <c r="H592" s="107">
        <v>16</v>
      </c>
      <c r="I592" s="107">
        <v>16</v>
      </c>
      <c r="J592" s="107">
        <v>16</v>
      </c>
      <c r="K592" s="107">
        <v>15</v>
      </c>
      <c r="L592" s="107">
        <v>16</v>
      </c>
      <c r="M592" s="107">
        <v>16</v>
      </c>
      <c r="N592" s="107">
        <v>16</v>
      </c>
      <c r="O592" s="107">
        <v>16</v>
      </c>
      <c r="P592" s="89">
        <f t="shared" si="32"/>
        <v>15.75</v>
      </c>
      <c r="Q592" s="76"/>
    </row>
    <row r="593" spans="2:17" ht="15" x14ac:dyDescent="0.25">
      <c r="B593" s="105"/>
      <c r="C593" s="106" t="s">
        <v>72</v>
      </c>
      <c r="D593" s="107">
        <v>12</v>
      </c>
      <c r="E593" s="107">
        <v>12</v>
      </c>
      <c r="F593" s="107">
        <v>15</v>
      </c>
      <c r="G593" s="107">
        <v>15</v>
      </c>
      <c r="H593" s="107">
        <v>15</v>
      </c>
      <c r="I593" s="107">
        <v>16</v>
      </c>
      <c r="J593" s="107">
        <v>16</v>
      </c>
      <c r="K593" s="107">
        <v>16</v>
      </c>
      <c r="L593" s="107">
        <v>16</v>
      </c>
      <c r="M593" s="107">
        <v>16</v>
      </c>
      <c r="N593" s="107">
        <v>16</v>
      </c>
      <c r="O593" s="107">
        <v>16</v>
      </c>
      <c r="P593" s="89">
        <f t="shared" si="32"/>
        <v>15.083333333333334</v>
      </c>
      <c r="Q593" s="76"/>
    </row>
    <row r="594" spans="2:17" ht="15" x14ac:dyDescent="0.25">
      <c r="B594" s="105"/>
      <c r="C594" s="106" t="s">
        <v>13</v>
      </c>
      <c r="D594" s="107">
        <v>13</v>
      </c>
      <c r="E594" s="107">
        <v>13</v>
      </c>
      <c r="F594" s="107">
        <v>13</v>
      </c>
      <c r="G594" s="107">
        <v>13</v>
      </c>
      <c r="H594" s="107">
        <v>13</v>
      </c>
      <c r="I594" s="107">
        <v>13</v>
      </c>
      <c r="J594" s="107">
        <v>13</v>
      </c>
      <c r="K594" s="107">
        <v>13</v>
      </c>
      <c r="L594" s="107">
        <v>13</v>
      </c>
      <c r="M594" s="107">
        <v>13</v>
      </c>
      <c r="N594" s="107">
        <v>13</v>
      </c>
      <c r="O594" s="107">
        <v>13</v>
      </c>
      <c r="P594" s="89">
        <f t="shared" si="32"/>
        <v>13</v>
      </c>
      <c r="Q594" s="76"/>
    </row>
    <row r="595" spans="2:17" ht="15" x14ac:dyDescent="0.25">
      <c r="B595" s="105"/>
      <c r="C595" s="106" t="s">
        <v>10</v>
      </c>
      <c r="D595" s="107">
        <v>13</v>
      </c>
      <c r="E595" s="107">
        <v>13</v>
      </c>
      <c r="F595" s="107">
        <v>12</v>
      </c>
      <c r="G595" s="107">
        <v>12</v>
      </c>
      <c r="H595" s="107">
        <v>12</v>
      </c>
      <c r="I595" s="107">
        <v>13</v>
      </c>
      <c r="J595" s="107">
        <v>13</v>
      </c>
      <c r="K595" s="107">
        <v>13</v>
      </c>
      <c r="L595" s="107">
        <v>13</v>
      </c>
      <c r="M595" s="107">
        <v>13</v>
      </c>
      <c r="N595" s="107">
        <v>13</v>
      </c>
      <c r="O595" s="107">
        <v>13</v>
      </c>
      <c r="P595" s="89">
        <f t="shared" si="32"/>
        <v>12.75</v>
      </c>
      <c r="Q595" s="76"/>
    </row>
    <row r="596" spans="2:17" ht="15" x14ac:dyDescent="0.25">
      <c r="B596" s="105"/>
      <c r="C596" s="106" t="s">
        <v>17</v>
      </c>
      <c r="D596" s="107">
        <v>13</v>
      </c>
      <c r="E596" s="107">
        <v>13</v>
      </c>
      <c r="F596" s="107">
        <v>12</v>
      </c>
      <c r="G596" s="107">
        <v>12</v>
      </c>
      <c r="H596" s="107">
        <v>12</v>
      </c>
      <c r="I596" s="107">
        <v>12</v>
      </c>
      <c r="J596" s="107">
        <v>12</v>
      </c>
      <c r="K596" s="107">
        <v>10</v>
      </c>
      <c r="L596" s="107">
        <v>10</v>
      </c>
      <c r="M596" s="107">
        <v>10</v>
      </c>
      <c r="N596" s="107">
        <v>10</v>
      </c>
      <c r="O596" s="107">
        <v>10</v>
      </c>
      <c r="P596" s="89">
        <f t="shared" si="32"/>
        <v>11.333333333333334</v>
      </c>
      <c r="Q596" s="76"/>
    </row>
    <row r="597" spans="2:17" ht="15" x14ac:dyDescent="0.25">
      <c r="B597" s="105"/>
      <c r="C597" s="106" t="s">
        <v>11</v>
      </c>
      <c r="D597" s="107">
        <v>10</v>
      </c>
      <c r="E597" s="107">
        <v>10</v>
      </c>
      <c r="F597" s="107">
        <v>10</v>
      </c>
      <c r="G597" s="107">
        <v>10</v>
      </c>
      <c r="H597" s="107">
        <v>10</v>
      </c>
      <c r="I597" s="107">
        <v>10</v>
      </c>
      <c r="J597" s="107">
        <v>10</v>
      </c>
      <c r="K597" s="107">
        <v>10</v>
      </c>
      <c r="L597" s="107">
        <v>10</v>
      </c>
      <c r="M597" s="107">
        <v>10</v>
      </c>
      <c r="N597" s="107">
        <v>10</v>
      </c>
      <c r="O597" s="107">
        <v>10</v>
      </c>
      <c r="P597" s="89">
        <f t="shared" si="32"/>
        <v>10</v>
      </c>
      <c r="Q597" s="76"/>
    </row>
    <row r="598" spans="2:17" ht="15" x14ac:dyDescent="0.25">
      <c r="B598" s="105"/>
      <c r="C598" s="106" t="s">
        <v>6</v>
      </c>
      <c r="D598" s="107">
        <v>8</v>
      </c>
      <c r="E598" s="107">
        <v>8</v>
      </c>
      <c r="F598" s="107">
        <v>8</v>
      </c>
      <c r="G598" s="107">
        <v>8</v>
      </c>
      <c r="H598" s="107">
        <v>8</v>
      </c>
      <c r="I598" s="107">
        <v>8</v>
      </c>
      <c r="J598" s="107">
        <v>8</v>
      </c>
      <c r="K598" s="107">
        <v>8</v>
      </c>
      <c r="L598" s="107">
        <v>8</v>
      </c>
      <c r="M598" s="107">
        <v>8</v>
      </c>
      <c r="N598" s="107">
        <v>8</v>
      </c>
      <c r="O598" s="107">
        <v>8</v>
      </c>
      <c r="P598" s="89">
        <f t="shared" si="32"/>
        <v>8</v>
      </c>
      <c r="Q598" s="76"/>
    </row>
    <row r="599" spans="2:17" ht="15" x14ac:dyDescent="0.25">
      <c r="B599" s="105"/>
      <c r="C599" s="106" t="s">
        <v>14</v>
      </c>
      <c r="D599" s="107">
        <v>7</v>
      </c>
      <c r="E599" s="107">
        <v>7</v>
      </c>
      <c r="F599" s="107">
        <v>7</v>
      </c>
      <c r="G599" s="107">
        <v>7</v>
      </c>
      <c r="H599" s="107">
        <v>7</v>
      </c>
      <c r="I599" s="107">
        <v>7</v>
      </c>
      <c r="J599" s="107">
        <v>7</v>
      </c>
      <c r="K599" s="107">
        <v>7</v>
      </c>
      <c r="L599" s="107">
        <v>7</v>
      </c>
      <c r="M599" s="107">
        <v>7</v>
      </c>
      <c r="N599" s="107">
        <v>7</v>
      </c>
      <c r="O599" s="107">
        <v>7</v>
      </c>
      <c r="P599" s="89">
        <f t="shared" si="32"/>
        <v>7</v>
      </c>
      <c r="Q599" s="76"/>
    </row>
    <row r="600" spans="2:17" ht="15" x14ac:dyDescent="0.25">
      <c r="B600" s="105"/>
      <c r="C600" s="106" t="s">
        <v>8</v>
      </c>
      <c r="D600" s="107">
        <v>6</v>
      </c>
      <c r="E600" s="107">
        <v>6</v>
      </c>
      <c r="F600" s="107">
        <v>6</v>
      </c>
      <c r="G600" s="107">
        <v>6</v>
      </c>
      <c r="H600" s="107">
        <v>6</v>
      </c>
      <c r="I600" s="107">
        <v>6</v>
      </c>
      <c r="J600" s="107">
        <v>6</v>
      </c>
      <c r="K600" s="107">
        <v>6</v>
      </c>
      <c r="L600" s="107">
        <v>6</v>
      </c>
      <c r="M600" s="107">
        <v>6</v>
      </c>
      <c r="N600" s="107">
        <v>6</v>
      </c>
      <c r="O600" s="107">
        <v>6</v>
      </c>
      <c r="P600" s="89">
        <f t="shared" si="32"/>
        <v>6</v>
      </c>
      <c r="Q600" s="76"/>
    </row>
    <row r="601" spans="2:17" ht="15" x14ac:dyDescent="0.25">
      <c r="B601" s="105"/>
      <c r="C601" s="106" t="s">
        <v>15</v>
      </c>
      <c r="D601" s="107">
        <v>4</v>
      </c>
      <c r="E601" s="107">
        <v>4</v>
      </c>
      <c r="F601" s="107">
        <v>4</v>
      </c>
      <c r="G601" s="107">
        <v>4</v>
      </c>
      <c r="H601" s="107">
        <v>4</v>
      </c>
      <c r="I601" s="107">
        <v>4</v>
      </c>
      <c r="J601" s="107">
        <v>4</v>
      </c>
      <c r="K601" s="107">
        <v>4</v>
      </c>
      <c r="L601" s="107">
        <v>4</v>
      </c>
      <c r="M601" s="107">
        <v>4</v>
      </c>
      <c r="N601" s="107">
        <v>4</v>
      </c>
      <c r="O601" s="107">
        <v>4</v>
      </c>
      <c r="P601" s="89">
        <f t="shared" si="32"/>
        <v>4</v>
      </c>
      <c r="Q601" s="76"/>
    </row>
    <row r="602" spans="2:17" ht="15" x14ac:dyDescent="0.25">
      <c r="B602" s="105"/>
      <c r="C602" s="106" t="s">
        <v>12</v>
      </c>
      <c r="D602" s="107">
        <v>3</v>
      </c>
      <c r="E602" s="107">
        <v>3</v>
      </c>
      <c r="F602" s="107">
        <v>3</v>
      </c>
      <c r="G602" s="107">
        <v>3</v>
      </c>
      <c r="H602" s="107">
        <v>3</v>
      </c>
      <c r="I602" s="107">
        <v>3</v>
      </c>
      <c r="J602" s="107">
        <v>3</v>
      </c>
      <c r="K602" s="107">
        <v>3</v>
      </c>
      <c r="L602" s="107">
        <v>3</v>
      </c>
      <c r="M602" s="107">
        <v>3</v>
      </c>
      <c r="N602" s="107">
        <v>3</v>
      </c>
      <c r="O602" s="107">
        <v>3</v>
      </c>
      <c r="P602" s="89">
        <f t="shared" si="32"/>
        <v>3</v>
      </c>
      <c r="Q602" s="76"/>
    </row>
    <row r="603" spans="2:17" ht="15" x14ac:dyDescent="0.25">
      <c r="B603" s="105"/>
      <c r="C603" s="106" t="s">
        <v>9</v>
      </c>
      <c r="D603" s="107">
        <v>2</v>
      </c>
      <c r="E603" s="107">
        <v>2</v>
      </c>
      <c r="F603" s="107">
        <v>2</v>
      </c>
      <c r="G603" s="107">
        <v>2</v>
      </c>
      <c r="H603" s="107">
        <v>2</v>
      </c>
      <c r="I603" s="107">
        <v>2</v>
      </c>
      <c r="J603" s="107">
        <v>2</v>
      </c>
      <c r="K603" s="107">
        <v>2</v>
      </c>
      <c r="L603" s="107">
        <v>2</v>
      </c>
      <c r="M603" s="107">
        <v>2</v>
      </c>
      <c r="N603" s="107">
        <v>2</v>
      </c>
      <c r="O603" s="107">
        <v>2</v>
      </c>
      <c r="P603" s="89">
        <f t="shared" si="32"/>
        <v>2</v>
      </c>
      <c r="Q603" s="76"/>
    </row>
    <row r="604" spans="2:17" ht="15" x14ac:dyDescent="0.25">
      <c r="B604" s="105"/>
      <c r="C604" s="106" t="s">
        <v>20</v>
      </c>
      <c r="D604" s="107">
        <v>1</v>
      </c>
      <c r="E604" s="107">
        <v>1</v>
      </c>
      <c r="F604" s="107">
        <v>2</v>
      </c>
      <c r="G604" s="107">
        <v>2</v>
      </c>
      <c r="H604" s="107">
        <v>2</v>
      </c>
      <c r="I604" s="107">
        <v>2</v>
      </c>
      <c r="J604" s="107">
        <v>2</v>
      </c>
      <c r="K604" s="107">
        <v>2</v>
      </c>
      <c r="L604" s="107">
        <v>2</v>
      </c>
      <c r="M604" s="107">
        <v>2</v>
      </c>
      <c r="N604" s="107">
        <v>2</v>
      </c>
      <c r="O604" s="107">
        <v>2</v>
      </c>
      <c r="P604" s="89">
        <f t="shared" si="32"/>
        <v>1.8333333333333333</v>
      </c>
      <c r="Q604" s="76"/>
    </row>
    <row r="605" spans="2:17" ht="15.75" thickBot="1" x14ac:dyDescent="0.3">
      <c r="B605" s="108"/>
      <c r="C605" s="109" t="s">
        <v>19</v>
      </c>
      <c r="D605" s="110">
        <v>1</v>
      </c>
      <c r="E605" s="110">
        <v>1</v>
      </c>
      <c r="F605" s="110">
        <v>1</v>
      </c>
      <c r="G605" s="110">
        <v>1</v>
      </c>
      <c r="H605" s="110">
        <v>1</v>
      </c>
      <c r="I605" s="110">
        <v>1</v>
      </c>
      <c r="J605" s="110">
        <v>1</v>
      </c>
      <c r="K605" s="110">
        <v>1</v>
      </c>
      <c r="L605" s="110">
        <v>1</v>
      </c>
      <c r="M605" s="110">
        <v>1</v>
      </c>
      <c r="N605" s="110">
        <v>1</v>
      </c>
      <c r="O605" s="110">
        <v>1</v>
      </c>
      <c r="P605" s="90">
        <f t="shared" si="32"/>
        <v>1</v>
      </c>
      <c r="Q605" s="76"/>
    </row>
    <row r="606" spans="2:17" ht="15" x14ac:dyDescent="0.25">
      <c r="B606" s="19" t="s">
        <v>50</v>
      </c>
      <c r="C606" s="14" t="s">
        <v>5</v>
      </c>
      <c r="D606" s="21">
        <v>185</v>
      </c>
      <c r="E606" s="21">
        <v>184</v>
      </c>
      <c r="F606" s="21">
        <v>185</v>
      </c>
      <c r="G606" s="21">
        <v>184</v>
      </c>
      <c r="H606" s="21">
        <v>186</v>
      </c>
      <c r="I606" s="21">
        <v>187</v>
      </c>
      <c r="J606" s="21">
        <v>189</v>
      </c>
      <c r="K606" s="21">
        <v>192</v>
      </c>
      <c r="L606" s="21">
        <v>193</v>
      </c>
      <c r="M606" s="21">
        <v>193</v>
      </c>
      <c r="N606" s="21">
        <v>192</v>
      </c>
      <c r="O606" s="21">
        <v>190</v>
      </c>
      <c r="P606" s="26">
        <f t="shared" si="32"/>
        <v>188.33333333333334</v>
      </c>
      <c r="Q606" s="76"/>
    </row>
    <row r="607" spans="2:17" ht="15" x14ac:dyDescent="0.25">
      <c r="B607" s="19"/>
      <c r="C607" s="14" t="s">
        <v>4</v>
      </c>
      <c r="D607" s="21">
        <v>53</v>
      </c>
      <c r="E607" s="21">
        <v>53</v>
      </c>
      <c r="F607" s="21">
        <v>53</v>
      </c>
      <c r="G607" s="21">
        <v>50</v>
      </c>
      <c r="H607" s="21">
        <v>51</v>
      </c>
      <c r="I607" s="21">
        <v>51</v>
      </c>
      <c r="J607" s="21">
        <v>51</v>
      </c>
      <c r="K607" s="21">
        <v>50</v>
      </c>
      <c r="L607" s="21">
        <v>52</v>
      </c>
      <c r="M607" s="21">
        <v>52</v>
      </c>
      <c r="N607" s="21">
        <v>51</v>
      </c>
      <c r="O607" s="21">
        <v>51</v>
      </c>
      <c r="P607" s="26">
        <f t="shared" si="32"/>
        <v>51.5</v>
      </c>
      <c r="Q607" s="76"/>
    </row>
    <row r="608" spans="2:17" ht="15" x14ac:dyDescent="0.25">
      <c r="B608" s="19"/>
      <c r="C608" s="14" t="s">
        <v>16</v>
      </c>
      <c r="D608" s="21">
        <v>10</v>
      </c>
      <c r="E608" s="21">
        <v>10</v>
      </c>
      <c r="F608" s="21">
        <v>10</v>
      </c>
      <c r="G608" s="21">
        <v>10</v>
      </c>
      <c r="H608" s="21">
        <v>10</v>
      </c>
      <c r="I608" s="21">
        <v>10</v>
      </c>
      <c r="J608" s="21">
        <v>11</v>
      </c>
      <c r="K608" s="21">
        <v>11</v>
      </c>
      <c r="L608" s="21">
        <v>11</v>
      </c>
      <c r="M608" s="21">
        <v>11</v>
      </c>
      <c r="N608" s="21">
        <v>11</v>
      </c>
      <c r="O608" s="21">
        <v>11</v>
      </c>
      <c r="P608" s="26">
        <f t="shared" si="32"/>
        <v>10.5</v>
      </c>
      <c r="Q608" s="76"/>
    </row>
    <row r="609" spans="1:17" ht="15" x14ac:dyDescent="0.25">
      <c r="B609" s="19"/>
      <c r="C609" s="14" t="s">
        <v>7</v>
      </c>
      <c r="D609" s="21">
        <v>8</v>
      </c>
      <c r="E609" s="21">
        <v>8</v>
      </c>
      <c r="F609" s="21">
        <v>8</v>
      </c>
      <c r="G609" s="21">
        <v>8</v>
      </c>
      <c r="H609" s="21">
        <v>8</v>
      </c>
      <c r="I609" s="21">
        <v>8</v>
      </c>
      <c r="J609" s="21">
        <v>9</v>
      </c>
      <c r="K609" s="21">
        <v>9</v>
      </c>
      <c r="L609" s="21">
        <v>9</v>
      </c>
      <c r="M609" s="21">
        <v>9</v>
      </c>
      <c r="N609" s="21">
        <v>9</v>
      </c>
      <c r="O609" s="21">
        <v>10</v>
      </c>
      <c r="P609" s="26">
        <f t="shared" si="32"/>
        <v>8.5833333333333339</v>
      </c>
      <c r="Q609" s="76"/>
    </row>
    <row r="610" spans="1:17" ht="15" x14ac:dyDescent="0.25">
      <c r="B610" s="19"/>
      <c r="C610" s="14" t="s">
        <v>14</v>
      </c>
      <c r="D610" s="21">
        <v>6</v>
      </c>
      <c r="E610" s="21">
        <v>6</v>
      </c>
      <c r="F610" s="21">
        <v>6</v>
      </c>
      <c r="G610" s="21">
        <v>6</v>
      </c>
      <c r="H610" s="21">
        <v>6</v>
      </c>
      <c r="I610" s="21">
        <v>6</v>
      </c>
      <c r="J610" s="21">
        <v>6</v>
      </c>
      <c r="K610" s="21">
        <v>6</v>
      </c>
      <c r="L610" s="21">
        <v>7</v>
      </c>
      <c r="M610" s="21">
        <v>7</v>
      </c>
      <c r="N610" s="21">
        <v>7</v>
      </c>
      <c r="O610" s="21">
        <v>7</v>
      </c>
      <c r="P610" s="26">
        <f t="shared" si="32"/>
        <v>6.333333333333333</v>
      </c>
      <c r="Q610" s="76"/>
    </row>
    <row r="611" spans="1:17" ht="15" x14ac:dyDescent="0.25">
      <c r="B611" s="19"/>
      <c r="C611" s="14" t="s">
        <v>6</v>
      </c>
      <c r="D611" s="21">
        <v>6</v>
      </c>
      <c r="E611" s="21">
        <v>6</v>
      </c>
      <c r="F611" s="21">
        <v>6</v>
      </c>
      <c r="G611" s="21">
        <v>6</v>
      </c>
      <c r="H611" s="21">
        <v>6</v>
      </c>
      <c r="I611" s="21">
        <v>6</v>
      </c>
      <c r="J611" s="21">
        <v>6</v>
      </c>
      <c r="K611" s="21">
        <v>6</v>
      </c>
      <c r="L611" s="21">
        <v>6</v>
      </c>
      <c r="M611" s="21">
        <v>6</v>
      </c>
      <c r="N611" s="21">
        <v>6</v>
      </c>
      <c r="O611" s="21">
        <v>6</v>
      </c>
      <c r="P611" s="26">
        <f t="shared" si="32"/>
        <v>6</v>
      </c>
      <c r="Q611" s="76"/>
    </row>
    <row r="612" spans="1:17" ht="15" x14ac:dyDescent="0.25">
      <c r="B612" s="19"/>
      <c r="C612" s="14" t="s">
        <v>9</v>
      </c>
      <c r="D612" s="21">
        <v>5</v>
      </c>
      <c r="E612" s="21">
        <v>5</v>
      </c>
      <c r="F612" s="21">
        <v>5</v>
      </c>
      <c r="G612" s="21">
        <v>5</v>
      </c>
      <c r="H612" s="21">
        <v>5</v>
      </c>
      <c r="I612" s="21">
        <v>5</v>
      </c>
      <c r="J612" s="21">
        <v>5</v>
      </c>
      <c r="K612" s="21">
        <v>5</v>
      </c>
      <c r="L612" s="21">
        <v>5</v>
      </c>
      <c r="M612" s="21">
        <v>5</v>
      </c>
      <c r="N612" s="21">
        <v>5</v>
      </c>
      <c r="O612" s="21">
        <v>5</v>
      </c>
      <c r="P612" s="26">
        <f t="shared" si="32"/>
        <v>5</v>
      </c>
      <c r="Q612" s="76"/>
    </row>
    <row r="613" spans="1:17" ht="15" x14ac:dyDescent="0.25">
      <c r="B613" s="19"/>
      <c r="C613" s="14" t="s">
        <v>8</v>
      </c>
      <c r="D613" s="21">
        <v>5</v>
      </c>
      <c r="E613" s="21">
        <v>5</v>
      </c>
      <c r="F613" s="21">
        <v>5</v>
      </c>
      <c r="G613" s="21">
        <v>5</v>
      </c>
      <c r="H613" s="21">
        <v>5</v>
      </c>
      <c r="I613" s="21">
        <v>5</v>
      </c>
      <c r="J613" s="21">
        <v>5</v>
      </c>
      <c r="K613" s="21">
        <v>5</v>
      </c>
      <c r="L613" s="21">
        <v>5</v>
      </c>
      <c r="M613" s="21">
        <v>5</v>
      </c>
      <c r="N613" s="21">
        <v>5</v>
      </c>
      <c r="O613" s="21">
        <v>5</v>
      </c>
      <c r="P613" s="26">
        <f t="shared" si="32"/>
        <v>5</v>
      </c>
      <c r="Q613" s="76"/>
    </row>
    <row r="614" spans="1:17" ht="15" x14ac:dyDescent="0.25">
      <c r="B614" s="19"/>
      <c r="C614" s="14" t="s">
        <v>19</v>
      </c>
      <c r="D614" s="21">
        <v>4</v>
      </c>
      <c r="E614" s="21">
        <v>4</v>
      </c>
      <c r="F614" s="21">
        <v>4</v>
      </c>
      <c r="G614" s="21">
        <v>3</v>
      </c>
      <c r="H614" s="21">
        <v>3</v>
      </c>
      <c r="I614" s="21">
        <v>3</v>
      </c>
      <c r="J614" s="21">
        <v>4</v>
      </c>
      <c r="K614" s="21">
        <v>4</v>
      </c>
      <c r="L614" s="21">
        <v>4</v>
      </c>
      <c r="M614" s="21">
        <v>4</v>
      </c>
      <c r="N614" s="21">
        <v>4</v>
      </c>
      <c r="O614" s="21">
        <v>4</v>
      </c>
      <c r="P614" s="26">
        <f t="shared" si="32"/>
        <v>3.75</v>
      </c>
      <c r="Q614" s="76"/>
    </row>
    <row r="615" spans="1:17" ht="15" x14ac:dyDescent="0.25">
      <c r="B615" s="19"/>
      <c r="C615" s="14" t="s">
        <v>11</v>
      </c>
      <c r="D615" s="21">
        <v>3</v>
      </c>
      <c r="E615" s="21">
        <v>3</v>
      </c>
      <c r="F615" s="21">
        <v>4</v>
      </c>
      <c r="G615" s="21">
        <v>3</v>
      </c>
      <c r="H615" s="21">
        <v>3</v>
      </c>
      <c r="I615" s="21">
        <v>3</v>
      </c>
      <c r="J615" s="21">
        <v>3</v>
      </c>
      <c r="K615" s="21">
        <v>3</v>
      </c>
      <c r="L615" s="21">
        <v>4</v>
      </c>
      <c r="M615" s="21">
        <v>4</v>
      </c>
      <c r="N615" s="21">
        <v>5</v>
      </c>
      <c r="O615" s="21">
        <v>5</v>
      </c>
      <c r="P615" s="26">
        <f t="shared" si="32"/>
        <v>3.5833333333333335</v>
      </c>
      <c r="Q615" s="76"/>
    </row>
    <row r="616" spans="1:17" ht="15" x14ac:dyDescent="0.25">
      <c r="B616" s="19"/>
      <c r="C616" s="14" t="s">
        <v>17</v>
      </c>
      <c r="D616" s="21">
        <v>3</v>
      </c>
      <c r="E616" s="21">
        <v>3</v>
      </c>
      <c r="F616" s="21">
        <v>3</v>
      </c>
      <c r="G616" s="21">
        <v>3</v>
      </c>
      <c r="H616" s="21">
        <v>3</v>
      </c>
      <c r="I616" s="21">
        <v>3</v>
      </c>
      <c r="J616" s="21">
        <v>3</v>
      </c>
      <c r="K616" s="21">
        <v>3</v>
      </c>
      <c r="L616" s="21">
        <v>3</v>
      </c>
      <c r="M616" s="21">
        <v>3</v>
      </c>
      <c r="N616" s="21">
        <v>3</v>
      </c>
      <c r="O616" s="21">
        <v>3</v>
      </c>
      <c r="P616" s="26">
        <f t="shared" si="32"/>
        <v>3</v>
      </c>
      <c r="Q616" s="76"/>
    </row>
    <row r="617" spans="1:17" ht="15" x14ac:dyDescent="0.25">
      <c r="B617" s="19"/>
      <c r="C617" s="14" t="s">
        <v>12</v>
      </c>
      <c r="D617" s="21">
        <v>2</v>
      </c>
      <c r="E617" s="21">
        <v>2</v>
      </c>
      <c r="F617" s="21">
        <v>2</v>
      </c>
      <c r="G617" s="21">
        <v>2</v>
      </c>
      <c r="H617" s="21">
        <v>2</v>
      </c>
      <c r="I617" s="21">
        <v>2</v>
      </c>
      <c r="J617" s="21">
        <v>2</v>
      </c>
      <c r="K617" s="21">
        <v>2</v>
      </c>
      <c r="L617" s="21">
        <v>2</v>
      </c>
      <c r="M617" s="21">
        <v>2</v>
      </c>
      <c r="N617" s="21">
        <v>2</v>
      </c>
      <c r="O617" s="21">
        <v>2</v>
      </c>
      <c r="P617" s="26">
        <f t="shared" si="32"/>
        <v>2</v>
      </c>
      <c r="Q617" s="76"/>
    </row>
    <row r="618" spans="1:17" ht="15" x14ac:dyDescent="0.25">
      <c r="B618" s="19"/>
      <c r="C618" s="14" t="s">
        <v>10</v>
      </c>
      <c r="D618" s="21">
        <v>1</v>
      </c>
      <c r="E618" s="21">
        <v>1</v>
      </c>
      <c r="F618" s="21">
        <v>1</v>
      </c>
      <c r="G618" s="21">
        <v>1</v>
      </c>
      <c r="H618" s="21">
        <v>1</v>
      </c>
      <c r="I618" s="21">
        <v>1</v>
      </c>
      <c r="J618" s="21">
        <v>1</v>
      </c>
      <c r="K618" s="21">
        <v>1</v>
      </c>
      <c r="L618" s="21">
        <v>1</v>
      </c>
      <c r="M618" s="21">
        <v>1</v>
      </c>
      <c r="N618" s="21">
        <v>1</v>
      </c>
      <c r="O618" s="21">
        <v>1</v>
      </c>
      <c r="P618" s="26">
        <f t="shared" si="32"/>
        <v>1</v>
      </c>
      <c r="Q618" s="76"/>
    </row>
    <row r="619" spans="1:17" ht="15" x14ac:dyDescent="0.25">
      <c r="A619" s="114"/>
      <c r="B619" s="115"/>
      <c r="C619" s="114" t="s">
        <v>15</v>
      </c>
      <c r="D619" s="112">
        <v>1</v>
      </c>
      <c r="E619" s="112">
        <v>1</v>
      </c>
      <c r="F619" s="112">
        <v>1</v>
      </c>
      <c r="G619" s="112">
        <v>1</v>
      </c>
      <c r="H619" s="112">
        <v>1</v>
      </c>
      <c r="I619" s="112">
        <v>1</v>
      </c>
      <c r="J619" s="112">
        <v>1</v>
      </c>
      <c r="K619" s="112">
        <v>1</v>
      </c>
      <c r="L619" s="112">
        <v>1</v>
      </c>
      <c r="M619" s="112">
        <v>1</v>
      </c>
      <c r="N619" s="112">
        <v>1</v>
      </c>
      <c r="O619" s="112">
        <v>1</v>
      </c>
      <c r="P619" s="113">
        <f t="shared" si="32"/>
        <v>1</v>
      </c>
      <c r="Q619" s="76"/>
    </row>
    <row r="620" spans="1:17" ht="15.75" thickBot="1" x14ac:dyDescent="0.3">
      <c r="A620" s="114"/>
      <c r="B620" s="116"/>
      <c r="C620" s="117" t="s">
        <v>18</v>
      </c>
      <c r="D620" s="111">
        <v>1</v>
      </c>
      <c r="E620" s="111">
        <v>1</v>
      </c>
      <c r="F620" s="111">
        <v>1</v>
      </c>
      <c r="G620" s="111">
        <v>1</v>
      </c>
      <c r="H620" s="111">
        <v>1</v>
      </c>
      <c r="I620" s="111">
        <v>1</v>
      </c>
      <c r="J620" s="111">
        <v>1</v>
      </c>
      <c r="K620" s="111">
        <v>1</v>
      </c>
      <c r="L620" s="111">
        <v>1</v>
      </c>
      <c r="M620" s="111">
        <v>1</v>
      </c>
      <c r="N620" s="111">
        <v>1</v>
      </c>
      <c r="O620" s="111">
        <v>1</v>
      </c>
      <c r="P620" s="94">
        <f t="shared" si="32"/>
        <v>1</v>
      </c>
      <c r="Q620" s="76"/>
    </row>
    <row r="621" spans="1:17" ht="15" x14ac:dyDescent="0.25">
      <c r="A621" s="114"/>
      <c r="B621" s="124" t="s">
        <v>46</v>
      </c>
      <c r="C621" s="125" t="s">
        <v>4</v>
      </c>
      <c r="D621" s="126">
        <v>143</v>
      </c>
      <c r="E621" s="126">
        <v>144</v>
      </c>
      <c r="F621" s="126">
        <v>145</v>
      </c>
      <c r="G621" s="126">
        <v>145</v>
      </c>
      <c r="H621" s="126">
        <v>147</v>
      </c>
      <c r="I621" s="126">
        <v>147</v>
      </c>
      <c r="J621" s="126">
        <v>147</v>
      </c>
      <c r="K621" s="126">
        <v>147</v>
      </c>
      <c r="L621" s="126">
        <v>147</v>
      </c>
      <c r="M621" s="126">
        <v>147</v>
      </c>
      <c r="N621" s="126">
        <v>145</v>
      </c>
      <c r="O621" s="126">
        <v>141</v>
      </c>
      <c r="P621" s="127">
        <f t="shared" si="32"/>
        <v>145.41666666666666</v>
      </c>
      <c r="Q621" s="76"/>
    </row>
    <row r="622" spans="1:17" ht="15" x14ac:dyDescent="0.25">
      <c r="A622" s="114"/>
      <c r="B622" s="124"/>
      <c r="C622" s="125" t="s">
        <v>5</v>
      </c>
      <c r="D622" s="126">
        <v>67</v>
      </c>
      <c r="E622" s="126">
        <v>67</v>
      </c>
      <c r="F622" s="126">
        <v>67</v>
      </c>
      <c r="G622" s="126">
        <v>67</v>
      </c>
      <c r="H622" s="126">
        <v>70</v>
      </c>
      <c r="I622" s="126">
        <v>71</v>
      </c>
      <c r="J622" s="126">
        <v>71</v>
      </c>
      <c r="K622" s="126">
        <v>71</v>
      </c>
      <c r="L622" s="126">
        <v>71</v>
      </c>
      <c r="M622" s="126">
        <v>71</v>
      </c>
      <c r="N622" s="126">
        <v>70</v>
      </c>
      <c r="O622" s="126">
        <v>69</v>
      </c>
      <c r="P622" s="127">
        <f t="shared" si="32"/>
        <v>69.333333333333329</v>
      </c>
      <c r="Q622" s="76"/>
    </row>
    <row r="623" spans="1:17" ht="15" x14ac:dyDescent="0.25">
      <c r="A623" s="114"/>
      <c r="B623" s="124"/>
      <c r="C623" s="125" t="s">
        <v>8</v>
      </c>
      <c r="D623" s="126">
        <v>10</v>
      </c>
      <c r="E623" s="126">
        <v>10</v>
      </c>
      <c r="F623" s="126">
        <v>10</v>
      </c>
      <c r="G623" s="126">
        <v>11</v>
      </c>
      <c r="H623" s="126">
        <v>11</v>
      </c>
      <c r="I623" s="126">
        <v>12</v>
      </c>
      <c r="J623" s="126">
        <v>12</v>
      </c>
      <c r="K623" s="126">
        <v>12</v>
      </c>
      <c r="L623" s="126">
        <v>12</v>
      </c>
      <c r="M623" s="126">
        <v>12</v>
      </c>
      <c r="N623" s="126">
        <v>13</v>
      </c>
      <c r="O623" s="126">
        <v>13</v>
      </c>
      <c r="P623" s="127">
        <f t="shared" si="32"/>
        <v>11.5</v>
      </c>
      <c r="Q623" s="76"/>
    </row>
    <row r="624" spans="1:17" ht="15" x14ac:dyDescent="0.25">
      <c r="A624" s="114"/>
      <c r="B624" s="124"/>
      <c r="C624" s="125" t="s">
        <v>6</v>
      </c>
      <c r="D624" s="126">
        <v>9</v>
      </c>
      <c r="E624" s="126">
        <v>9</v>
      </c>
      <c r="F624" s="126">
        <v>9</v>
      </c>
      <c r="G624" s="126">
        <v>9</v>
      </c>
      <c r="H624" s="126">
        <v>11</v>
      </c>
      <c r="I624" s="126">
        <v>11</v>
      </c>
      <c r="J624" s="126">
        <v>11</v>
      </c>
      <c r="K624" s="126">
        <v>12</v>
      </c>
      <c r="L624" s="126">
        <v>12</v>
      </c>
      <c r="M624" s="126">
        <v>13</v>
      </c>
      <c r="N624" s="126">
        <v>13</v>
      </c>
      <c r="O624" s="126">
        <v>13</v>
      </c>
      <c r="P624" s="127">
        <f t="shared" si="32"/>
        <v>11</v>
      </c>
      <c r="Q624" s="76"/>
    </row>
    <row r="625" spans="1:19" ht="15" x14ac:dyDescent="0.25">
      <c r="A625" s="114"/>
      <c r="B625" s="124"/>
      <c r="C625" s="125" t="s">
        <v>10</v>
      </c>
      <c r="D625" s="126">
        <v>6</v>
      </c>
      <c r="E625" s="126">
        <v>6</v>
      </c>
      <c r="F625" s="126">
        <v>6</v>
      </c>
      <c r="G625" s="126">
        <v>6</v>
      </c>
      <c r="H625" s="126">
        <v>6</v>
      </c>
      <c r="I625" s="126">
        <v>6</v>
      </c>
      <c r="J625" s="126">
        <v>6</v>
      </c>
      <c r="K625" s="126">
        <v>8</v>
      </c>
      <c r="L625" s="126">
        <v>8</v>
      </c>
      <c r="M625" s="126">
        <v>8</v>
      </c>
      <c r="N625" s="126">
        <v>8</v>
      </c>
      <c r="O625" s="126">
        <v>8</v>
      </c>
      <c r="P625" s="127">
        <f t="shared" si="32"/>
        <v>6.833333333333333</v>
      </c>
      <c r="Q625" s="76"/>
    </row>
    <row r="626" spans="1:19" ht="15" x14ac:dyDescent="0.25">
      <c r="A626" s="114"/>
      <c r="B626" s="124"/>
      <c r="C626" s="125" t="s">
        <v>7</v>
      </c>
      <c r="D626" s="126">
        <v>6</v>
      </c>
      <c r="E626" s="126">
        <v>6</v>
      </c>
      <c r="F626" s="126">
        <v>6</v>
      </c>
      <c r="G626" s="126">
        <v>6</v>
      </c>
      <c r="H626" s="126">
        <v>6</v>
      </c>
      <c r="I626" s="126">
        <v>6</v>
      </c>
      <c r="J626" s="126">
        <v>6</v>
      </c>
      <c r="K626" s="126">
        <v>6</v>
      </c>
      <c r="L626" s="126">
        <v>6</v>
      </c>
      <c r="M626" s="126">
        <v>6</v>
      </c>
      <c r="N626" s="126">
        <v>8</v>
      </c>
      <c r="O626" s="126">
        <v>6</v>
      </c>
      <c r="P626" s="127">
        <f t="shared" si="32"/>
        <v>6.166666666666667</v>
      </c>
      <c r="Q626" s="76"/>
    </row>
    <row r="627" spans="1:19" ht="15" x14ac:dyDescent="0.25">
      <c r="A627" s="114"/>
      <c r="B627" s="124"/>
      <c r="C627" s="125" t="s">
        <v>9</v>
      </c>
      <c r="D627" s="126">
        <v>6</v>
      </c>
      <c r="E627" s="126">
        <v>6</v>
      </c>
      <c r="F627" s="126">
        <v>6</v>
      </c>
      <c r="G627" s="126">
        <v>6</v>
      </c>
      <c r="H627" s="126">
        <v>6</v>
      </c>
      <c r="I627" s="126">
        <v>6</v>
      </c>
      <c r="J627" s="126">
        <v>6</v>
      </c>
      <c r="K627" s="126">
        <v>6</v>
      </c>
      <c r="L627" s="126">
        <v>6</v>
      </c>
      <c r="M627" s="126">
        <v>6</v>
      </c>
      <c r="N627" s="126">
        <v>6</v>
      </c>
      <c r="O627" s="126">
        <v>7</v>
      </c>
      <c r="P627" s="127">
        <f t="shared" si="32"/>
        <v>6.083333333333333</v>
      </c>
      <c r="Q627" s="76"/>
    </row>
    <row r="628" spans="1:19" ht="15" x14ac:dyDescent="0.25">
      <c r="A628" s="114"/>
      <c r="B628" s="124"/>
      <c r="C628" s="125" t="s">
        <v>17</v>
      </c>
      <c r="D628" s="126">
        <v>5</v>
      </c>
      <c r="E628" s="126">
        <v>5</v>
      </c>
      <c r="F628" s="126">
        <v>5</v>
      </c>
      <c r="G628" s="126">
        <v>5</v>
      </c>
      <c r="H628" s="126">
        <v>5</v>
      </c>
      <c r="I628" s="126">
        <v>5</v>
      </c>
      <c r="J628" s="126">
        <v>5</v>
      </c>
      <c r="K628" s="126">
        <v>5</v>
      </c>
      <c r="L628" s="126">
        <v>5</v>
      </c>
      <c r="M628" s="126">
        <v>5</v>
      </c>
      <c r="N628" s="126">
        <v>5</v>
      </c>
      <c r="O628" s="126">
        <v>5</v>
      </c>
      <c r="P628" s="127">
        <f t="shared" si="32"/>
        <v>5</v>
      </c>
      <c r="Q628" s="76"/>
    </row>
    <row r="629" spans="1:19" ht="15" x14ac:dyDescent="0.25">
      <c r="A629" s="114"/>
      <c r="B629" s="124"/>
      <c r="C629" s="125" t="s">
        <v>11</v>
      </c>
      <c r="D629" s="126">
        <v>5</v>
      </c>
      <c r="E629" s="126">
        <v>5</v>
      </c>
      <c r="F629" s="126">
        <v>5</v>
      </c>
      <c r="G629" s="126">
        <v>5</v>
      </c>
      <c r="H629" s="126">
        <v>5</v>
      </c>
      <c r="I629" s="126">
        <v>5</v>
      </c>
      <c r="J629" s="126">
        <v>5</v>
      </c>
      <c r="K629" s="126">
        <v>5</v>
      </c>
      <c r="L629" s="126">
        <v>5</v>
      </c>
      <c r="M629" s="126">
        <v>5</v>
      </c>
      <c r="N629" s="126">
        <v>5</v>
      </c>
      <c r="O629" s="126">
        <v>5</v>
      </c>
      <c r="P629" s="127">
        <f t="shared" si="32"/>
        <v>5</v>
      </c>
      <c r="Q629" s="76"/>
    </row>
    <row r="630" spans="1:19" ht="15" x14ac:dyDescent="0.25">
      <c r="A630" s="114"/>
      <c r="B630" s="124"/>
      <c r="C630" s="125" t="s">
        <v>15</v>
      </c>
      <c r="D630" s="126">
        <v>4</v>
      </c>
      <c r="E630" s="126">
        <v>4</v>
      </c>
      <c r="F630" s="126">
        <v>4</v>
      </c>
      <c r="G630" s="126">
        <v>4</v>
      </c>
      <c r="H630" s="126">
        <v>4</v>
      </c>
      <c r="I630" s="126">
        <v>4</v>
      </c>
      <c r="J630" s="126">
        <v>4</v>
      </c>
      <c r="K630" s="126">
        <v>4</v>
      </c>
      <c r="L630" s="126">
        <v>4</v>
      </c>
      <c r="M630" s="126">
        <v>4</v>
      </c>
      <c r="N630" s="126">
        <v>4</v>
      </c>
      <c r="O630" s="126">
        <v>4</v>
      </c>
      <c r="P630" s="127">
        <f t="shared" si="32"/>
        <v>4</v>
      </c>
      <c r="Q630" s="76"/>
    </row>
    <row r="631" spans="1:19" ht="15" x14ac:dyDescent="0.25">
      <c r="A631" s="114"/>
      <c r="B631" s="124"/>
      <c r="C631" s="125" t="s">
        <v>13</v>
      </c>
      <c r="D631" s="126">
        <v>4</v>
      </c>
      <c r="E631" s="126">
        <v>4</v>
      </c>
      <c r="F631" s="126">
        <v>4</v>
      </c>
      <c r="G631" s="126">
        <v>4</v>
      </c>
      <c r="H631" s="126">
        <v>4</v>
      </c>
      <c r="I631" s="126">
        <v>4</v>
      </c>
      <c r="J631" s="126">
        <v>4</v>
      </c>
      <c r="K631" s="126">
        <v>4</v>
      </c>
      <c r="L631" s="126">
        <v>4</v>
      </c>
      <c r="M631" s="126">
        <v>4</v>
      </c>
      <c r="N631" s="126">
        <v>4</v>
      </c>
      <c r="O631" s="126">
        <v>4</v>
      </c>
      <c r="P631" s="127">
        <f t="shared" si="32"/>
        <v>4</v>
      </c>
      <c r="Q631" s="76"/>
    </row>
    <row r="632" spans="1:19" ht="15" x14ac:dyDescent="0.25">
      <c r="A632" s="114"/>
      <c r="B632" s="124"/>
      <c r="C632" s="125" t="s">
        <v>14</v>
      </c>
      <c r="D632" s="126">
        <v>3</v>
      </c>
      <c r="E632" s="126">
        <v>3</v>
      </c>
      <c r="F632" s="126">
        <v>3</v>
      </c>
      <c r="G632" s="126">
        <v>3</v>
      </c>
      <c r="H632" s="126">
        <v>3</v>
      </c>
      <c r="I632" s="126">
        <v>3</v>
      </c>
      <c r="J632" s="126">
        <v>3</v>
      </c>
      <c r="K632" s="126">
        <v>3</v>
      </c>
      <c r="L632" s="126">
        <v>3</v>
      </c>
      <c r="M632" s="126">
        <v>4</v>
      </c>
      <c r="N632" s="126">
        <v>4</v>
      </c>
      <c r="O632" s="126">
        <v>3</v>
      </c>
      <c r="P632" s="127">
        <f t="shared" si="32"/>
        <v>3.1666666666666665</v>
      </c>
      <c r="Q632" s="76"/>
    </row>
    <row r="633" spans="1:19" ht="15" x14ac:dyDescent="0.25">
      <c r="A633" s="114"/>
      <c r="B633" s="124"/>
      <c r="C633" s="125" t="s">
        <v>12</v>
      </c>
      <c r="D633" s="126">
        <v>2</v>
      </c>
      <c r="E633" s="126">
        <v>2</v>
      </c>
      <c r="F633" s="126">
        <v>2</v>
      </c>
      <c r="G633" s="126">
        <v>2</v>
      </c>
      <c r="H633" s="126">
        <v>2</v>
      </c>
      <c r="I633" s="126">
        <v>2</v>
      </c>
      <c r="J633" s="126">
        <v>2</v>
      </c>
      <c r="K633" s="126">
        <v>2</v>
      </c>
      <c r="L633" s="126">
        <v>2</v>
      </c>
      <c r="M633" s="126">
        <v>2</v>
      </c>
      <c r="N633" s="126">
        <v>3</v>
      </c>
      <c r="O633" s="126">
        <v>3</v>
      </c>
      <c r="P633" s="127">
        <f t="shared" si="32"/>
        <v>2.1666666666666665</v>
      </c>
      <c r="Q633" s="76"/>
    </row>
    <row r="634" spans="1:19" ht="15" x14ac:dyDescent="0.25">
      <c r="A634" s="114"/>
      <c r="B634" s="124"/>
      <c r="C634" s="125" t="s">
        <v>16</v>
      </c>
      <c r="D634" s="126">
        <v>2</v>
      </c>
      <c r="E634" s="126">
        <v>2</v>
      </c>
      <c r="F634" s="126">
        <v>2</v>
      </c>
      <c r="G634" s="126">
        <v>2</v>
      </c>
      <c r="H634" s="126">
        <v>2</v>
      </c>
      <c r="I634" s="126">
        <v>2</v>
      </c>
      <c r="J634" s="126">
        <v>2</v>
      </c>
      <c r="K634" s="126">
        <v>2</v>
      </c>
      <c r="L634" s="126">
        <v>2</v>
      </c>
      <c r="M634" s="126">
        <v>2</v>
      </c>
      <c r="N634" s="126">
        <v>2</v>
      </c>
      <c r="O634" s="126">
        <v>2</v>
      </c>
      <c r="P634" s="127">
        <f t="shared" si="32"/>
        <v>2</v>
      </c>
      <c r="Q634" s="76"/>
    </row>
    <row r="635" spans="1:19" ht="15.75" thickBot="1" x14ac:dyDescent="0.3">
      <c r="A635" s="114"/>
      <c r="B635" s="128"/>
      <c r="C635" s="129" t="s">
        <v>19</v>
      </c>
      <c r="D635" s="130">
        <v>1</v>
      </c>
      <c r="E635" s="130">
        <v>1</v>
      </c>
      <c r="F635" s="130">
        <v>1</v>
      </c>
      <c r="G635" s="130">
        <v>1</v>
      </c>
      <c r="H635" s="130">
        <v>1</v>
      </c>
      <c r="I635" s="130">
        <v>1</v>
      </c>
      <c r="J635" s="130">
        <v>1</v>
      </c>
      <c r="K635" s="130">
        <v>1</v>
      </c>
      <c r="L635" s="130">
        <v>1</v>
      </c>
      <c r="M635" s="130">
        <v>1</v>
      </c>
      <c r="N635" s="130">
        <v>1</v>
      </c>
      <c r="O635" s="130">
        <v>1</v>
      </c>
      <c r="P635" s="131">
        <f t="shared" si="32"/>
        <v>1</v>
      </c>
      <c r="Q635" s="76"/>
    </row>
    <row r="636" spans="1:19" ht="15" x14ac:dyDescent="0.25">
      <c r="A636" s="114"/>
      <c r="B636" s="115" t="s">
        <v>30</v>
      </c>
      <c r="C636" s="114" t="s">
        <v>6</v>
      </c>
      <c r="D636" s="112">
        <v>47</v>
      </c>
      <c r="E636" s="112">
        <v>47</v>
      </c>
      <c r="F636" s="112">
        <v>48</v>
      </c>
      <c r="G636" s="112">
        <v>49</v>
      </c>
      <c r="H636" s="112">
        <v>49</v>
      </c>
      <c r="I636" s="112">
        <v>48</v>
      </c>
      <c r="J636" s="112">
        <v>48</v>
      </c>
      <c r="K636" s="112">
        <v>48</v>
      </c>
      <c r="L636" s="112">
        <v>48</v>
      </c>
      <c r="M636" s="112">
        <v>48</v>
      </c>
      <c r="N636" s="112">
        <v>49</v>
      </c>
      <c r="O636" s="112">
        <v>49</v>
      </c>
      <c r="P636" s="113">
        <f t="shared" si="32"/>
        <v>48.166666666666664</v>
      </c>
      <c r="Q636" s="76"/>
    </row>
    <row r="637" spans="1:19" ht="15" x14ac:dyDescent="0.25">
      <c r="A637" s="114"/>
      <c r="B637" s="115"/>
      <c r="C637" s="114" t="s">
        <v>4</v>
      </c>
      <c r="D637" s="112">
        <v>26</v>
      </c>
      <c r="E637" s="112">
        <v>26</v>
      </c>
      <c r="F637" s="112">
        <v>26</v>
      </c>
      <c r="G637" s="112">
        <v>26</v>
      </c>
      <c r="H637" s="112">
        <v>26</v>
      </c>
      <c r="I637" s="112">
        <v>26</v>
      </c>
      <c r="J637" s="112">
        <v>26</v>
      </c>
      <c r="K637" s="112">
        <v>26</v>
      </c>
      <c r="L637" s="112">
        <v>26</v>
      </c>
      <c r="M637" s="112">
        <v>26</v>
      </c>
      <c r="N637" s="112">
        <v>26</v>
      </c>
      <c r="O637" s="112">
        <v>26</v>
      </c>
      <c r="P637" s="113">
        <f t="shared" si="32"/>
        <v>26</v>
      </c>
      <c r="Q637" s="76"/>
    </row>
    <row r="638" spans="1:19" ht="15" x14ac:dyDescent="0.25">
      <c r="A638" s="114"/>
      <c r="B638" s="115"/>
      <c r="C638" s="114" t="s">
        <v>5</v>
      </c>
      <c r="D638" s="112">
        <v>19</v>
      </c>
      <c r="E638" s="112">
        <v>19</v>
      </c>
      <c r="F638" s="112">
        <v>19</v>
      </c>
      <c r="G638" s="112">
        <v>19</v>
      </c>
      <c r="H638" s="112">
        <v>19</v>
      </c>
      <c r="I638" s="112">
        <v>19</v>
      </c>
      <c r="J638" s="112">
        <v>19</v>
      </c>
      <c r="K638" s="112">
        <v>19</v>
      </c>
      <c r="L638" s="112">
        <v>19</v>
      </c>
      <c r="M638" s="112">
        <v>19</v>
      </c>
      <c r="N638" s="112">
        <v>19</v>
      </c>
      <c r="O638" s="112">
        <v>19</v>
      </c>
      <c r="P638" s="113">
        <f t="shared" si="32"/>
        <v>19</v>
      </c>
      <c r="Q638" s="76"/>
      <c r="S638" s="77"/>
    </row>
    <row r="639" spans="1:19" ht="15" x14ac:dyDescent="0.25">
      <c r="A639" s="114"/>
      <c r="B639" s="115"/>
      <c r="C639" s="114" t="s">
        <v>9</v>
      </c>
      <c r="D639" s="112">
        <v>16</v>
      </c>
      <c r="E639" s="112">
        <v>16</v>
      </c>
      <c r="F639" s="112">
        <v>17</v>
      </c>
      <c r="G639" s="112">
        <v>17</v>
      </c>
      <c r="H639" s="112">
        <v>17</v>
      </c>
      <c r="I639" s="112">
        <v>17</v>
      </c>
      <c r="J639" s="112">
        <v>18</v>
      </c>
      <c r="K639" s="112">
        <v>17</v>
      </c>
      <c r="L639" s="112">
        <v>17</v>
      </c>
      <c r="M639" s="112">
        <v>17</v>
      </c>
      <c r="N639" s="112">
        <v>17</v>
      </c>
      <c r="O639" s="112">
        <v>17</v>
      </c>
      <c r="P639" s="113">
        <f t="shared" si="32"/>
        <v>16.916666666666668</v>
      </c>
      <c r="Q639" s="76"/>
      <c r="S639" s="77"/>
    </row>
    <row r="640" spans="1:19" ht="15" x14ac:dyDescent="0.25">
      <c r="A640" s="114"/>
      <c r="B640" s="115"/>
      <c r="C640" s="114" t="s">
        <v>8</v>
      </c>
      <c r="D640" s="112">
        <v>15</v>
      </c>
      <c r="E640" s="112">
        <v>15</v>
      </c>
      <c r="F640" s="112">
        <v>15</v>
      </c>
      <c r="G640" s="112">
        <v>15</v>
      </c>
      <c r="H640" s="112">
        <v>15</v>
      </c>
      <c r="I640" s="112">
        <v>14</v>
      </c>
      <c r="J640" s="112">
        <v>14</v>
      </c>
      <c r="K640" s="112">
        <v>14</v>
      </c>
      <c r="L640" s="112">
        <v>14</v>
      </c>
      <c r="M640" s="112">
        <v>14</v>
      </c>
      <c r="N640" s="112">
        <v>14</v>
      </c>
      <c r="O640" s="112">
        <v>14</v>
      </c>
      <c r="P640" s="113">
        <f t="shared" si="32"/>
        <v>14.416666666666666</v>
      </c>
      <c r="Q640" s="76"/>
      <c r="S640" s="77"/>
    </row>
    <row r="641" spans="1:19" ht="15" x14ac:dyDescent="0.25">
      <c r="A641" s="114"/>
      <c r="B641" s="115"/>
      <c r="C641" s="114" t="s">
        <v>10</v>
      </c>
      <c r="D641" s="112">
        <v>11</v>
      </c>
      <c r="E641" s="112">
        <v>11</v>
      </c>
      <c r="F641" s="112">
        <v>11</v>
      </c>
      <c r="G641" s="112">
        <v>11</v>
      </c>
      <c r="H641" s="112">
        <v>11</v>
      </c>
      <c r="I641" s="112">
        <v>12</v>
      </c>
      <c r="J641" s="112">
        <v>12</v>
      </c>
      <c r="K641" s="112">
        <v>12</v>
      </c>
      <c r="L641" s="112">
        <v>12</v>
      </c>
      <c r="M641" s="112">
        <v>12</v>
      </c>
      <c r="N641" s="112">
        <v>12</v>
      </c>
      <c r="O641" s="112">
        <v>12</v>
      </c>
      <c r="P641" s="113">
        <f t="shared" si="32"/>
        <v>11.583333333333334</v>
      </c>
      <c r="Q641" s="76"/>
      <c r="S641" s="77"/>
    </row>
    <row r="642" spans="1:19" ht="15" x14ac:dyDescent="0.25">
      <c r="A642" s="114"/>
      <c r="B642" s="115"/>
      <c r="C642" s="114" t="s">
        <v>19</v>
      </c>
      <c r="D642" s="112">
        <v>10</v>
      </c>
      <c r="E642" s="112">
        <v>10</v>
      </c>
      <c r="F642" s="112">
        <v>10</v>
      </c>
      <c r="G642" s="112">
        <v>10</v>
      </c>
      <c r="H642" s="112">
        <v>10</v>
      </c>
      <c r="I642" s="112">
        <v>10</v>
      </c>
      <c r="J642" s="112">
        <v>10</v>
      </c>
      <c r="K642" s="112">
        <v>10</v>
      </c>
      <c r="L642" s="112">
        <v>10</v>
      </c>
      <c r="M642" s="112">
        <v>10</v>
      </c>
      <c r="N642" s="112">
        <v>10</v>
      </c>
      <c r="O642" s="112">
        <v>10</v>
      </c>
      <c r="P642" s="113">
        <f t="shared" si="32"/>
        <v>10</v>
      </c>
      <c r="Q642" s="76"/>
      <c r="S642" s="77"/>
    </row>
    <row r="643" spans="1:19" ht="15" x14ac:dyDescent="0.25">
      <c r="A643" s="114"/>
      <c r="B643" s="115"/>
      <c r="C643" s="114" t="s">
        <v>7</v>
      </c>
      <c r="D643" s="112">
        <v>9</v>
      </c>
      <c r="E643" s="112">
        <v>11</v>
      </c>
      <c r="F643" s="112">
        <v>10</v>
      </c>
      <c r="G643" s="112">
        <v>10</v>
      </c>
      <c r="H643" s="112">
        <v>10</v>
      </c>
      <c r="I643" s="112">
        <v>10</v>
      </c>
      <c r="J643" s="112">
        <v>10</v>
      </c>
      <c r="K643" s="112">
        <v>10</v>
      </c>
      <c r="L643" s="112">
        <v>10</v>
      </c>
      <c r="M643" s="112">
        <v>10</v>
      </c>
      <c r="N643" s="112">
        <v>10</v>
      </c>
      <c r="O643" s="112">
        <v>10</v>
      </c>
      <c r="P643" s="113">
        <f t="shared" si="32"/>
        <v>10</v>
      </c>
      <c r="Q643" s="76"/>
      <c r="S643" s="77"/>
    </row>
    <row r="644" spans="1:19" ht="15" x14ac:dyDescent="0.25">
      <c r="A644" s="114"/>
      <c r="B644" s="115"/>
      <c r="C644" s="114" t="s">
        <v>22</v>
      </c>
      <c r="D644" s="112">
        <v>7</v>
      </c>
      <c r="E644" s="112">
        <v>7</v>
      </c>
      <c r="F644" s="112">
        <v>7</v>
      </c>
      <c r="G644" s="112">
        <v>7</v>
      </c>
      <c r="H644" s="112">
        <v>7</v>
      </c>
      <c r="I644" s="112">
        <v>7</v>
      </c>
      <c r="J644" s="112">
        <v>7</v>
      </c>
      <c r="K644" s="112">
        <v>7</v>
      </c>
      <c r="L644" s="112">
        <v>7</v>
      </c>
      <c r="M644" s="112">
        <v>7</v>
      </c>
      <c r="N644" s="112">
        <v>7</v>
      </c>
      <c r="O644" s="112">
        <v>7</v>
      </c>
      <c r="P644" s="113">
        <f t="shared" si="32"/>
        <v>7</v>
      </c>
      <c r="Q644" s="76"/>
      <c r="S644" s="77"/>
    </row>
    <row r="645" spans="1:19" ht="15" x14ac:dyDescent="0.25">
      <c r="A645" s="114"/>
      <c r="B645" s="115"/>
      <c r="C645" s="114" t="s">
        <v>12</v>
      </c>
      <c r="D645" s="112">
        <v>5</v>
      </c>
      <c r="E645" s="112">
        <v>5</v>
      </c>
      <c r="F645" s="112">
        <v>5</v>
      </c>
      <c r="G645" s="112">
        <v>5</v>
      </c>
      <c r="H645" s="112">
        <v>5</v>
      </c>
      <c r="I645" s="112">
        <v>5</v>
      </c>
      <c r="J645" s="112">
        <v>5</v>
      </c>
      <c r="K645" s="112">
        <v>5</v>
      </c>
      <c r="L645" s="112">
        <v>5</v>
      </c>
      <c r="M645" s="112">
        <v>5</v>
      </c>
      <c r="N645" s="112">
        <v>5</v>
      </c>
      <c r="O645" s="112">
        <v>5</v>
      </c>
      <c r="P645" s="113">
        <f t="shared" si="32"/>
        <v>5</v>
      </c>
      <c r="Q645" s="76"/>
      <c r="S645" s="77"/>
    </row>
    <row r="646" spans="1:19" ht="15" x14ac:dyDescent="0.25">
      <c r="A646" s="114"/>
      <c r="B646" s="115"/>
      <c r="C646" s="114" t="s">
        <v>13</v>
      </c>
      <c r="D646" s="112">
        <v>5</v>
      </c>
      <c r="E646" s="112">
        <v>5</v>
      </c>
      <c r="F646" s="112">
        <v>5</v>
      </c>
      <c r="G646" s="112">
        <v>5</v>
      </c>
      <c r="H646" s="112">
        <v>5</v>
      </c>
      <c r="I646" s="112">
        <v>5</v>
      </c>
      <c r="J646" s="112">
        <v>5</v>
      </c>
      <c r="K646" s="112">
        <v>5</v>
      </c>
      <c r="L646" s="112">
        <v>5</v>
      </c>
      <c r="M646" s="112">
        <v>5</v>
      </c>
      <c r="N646" s="112">
        <v>5</v>
      </c>
      <c r="O646" s="112">
        <v>5</v>
      </c>
      <c r="P646" s="113">
        <f t="shared" si="32"/>
        <v>5</v>
      </c>
      <c r="Q646" s="76"/>
      <c r="S646" s="77"/>
    </row>
    <row r="647" spans="1:19" ht="15" x14ac:dyDescent="0.25">
      <c r="A647" s="114"/>
      <c r="B647" s="115"/>
      <c r="C647" s="114" t="s">
        <v>20</v>
      </c>
      <c r="D647" s="112">
        <v>3</v>
      </c>
      <c r="E647" s="112">
        <v>3</v>
      </c>
      <c r="F647" s="112">
        <v>3</v>
      </c>
      <c r="G647" s="112">
        <v>3</v>
      </c>
      <c r="H647" s="112">
        <v>3</v>
      </c>
      <c r="I647" s="112">
        <v>3</v>
      </c>
      <c r="J647" s="112">
        <v>3</v>
      </c>
      <c r="K647" s="112">
        <v>3</v>
      </c>
      <c r="L647" s="112">
        <v>3</v>
      </c>
      <c r="M647" s="112">
        <v>3</v>
      </c>
      <c r="N647" s="112">
        <v>3</v>
      </c>
      <c r="O647" s="112">
        <v>3</v>
      </c>
      <c r="P647" s="113">
        <f t="shared" si="32"/>
        <v>3</v>
      </c>
      <c r="Q647" s="76"/>
      <c r="S647" s="77"/>
    </row>
    <row r="648" spans="1:19" ht="15" x14ac:dyDescent="0.25">
      <c r="A648" s="114"/>
      <c r="B648" s="115"/>
      <c r="C648" s="114" t="s">
        <v>15</v>
      </c>
      <c r="D648" s="112">
        <v>3</v>
      </c>
      <c r="E648" s="112">
        <v>3</v>
      </c>
      <c r="F648" s="112">
        <v>3</v>
      </c>
      <c r="G648" s="112">
        <v>3</v>
      </c>
      <c r="H648" s="112">
        <v>3</v>
      </c>
      <c r="I648" s="112">
        <v>3</v>
      </c>
      <c r="J648" s="112">
        <v>3</v>
      </c>
      <c r="K648" s="112">
        <v>3</v>
      </c>
      <c r="L648" s="112">
        <v>3</v>
      </c>
      <c r="M648" s="112">
        <v>3</v>
      </c>
      <c r="N648" s="112">
        <v>3</v>
      </c>
      <c r="O648" s="112">
        <v>3</v>
      </c>
      <c r="P648" s="113">
        <f t="shared" si="32"/>
        <v>3</v>
      </c>
      <c r="Q648" s="76"/>
      <c r="S648" s="77"/>
    </row>
    <row r="649" spans="1:19" ht="15" x14ac:dyDescent="0.25">
      <c r="A649" s="114"/>
      <c r="B649" s="115"/>
      <c r="C649" s="114" t="s">
        <v>24</v>
      </c>
      <c r="D649" s="112">
        <v>3</v>
      </c>
      <c r="E649" s="112">
        <v>3</v>
      </c>
      <c r="F649" s="112">
        <v>3</v>
      </c>
      <c r="G649" s="112">
        <v>3</v>
      </c>
      <c r="H649" s="112">
        <v>3</v>
      </c>
      <c r="I649" s="112">
        <v>3</v>
      </c>
      <c r="J649" s="112">
        <v>3</v>
      </c>
      <c r="K649" s="112">
        <v>3</v>
      </c>
      <c r="L649" s="112">
        <v>3</v>
      </c>
      <c r="M649" s="112">
        <v>3</v>
      </c>
      <c r="N649" s="112">
        <v>3</v>
      </c>
      <c r="O649" s="112">
        <v>3</v>
      </c>
      <c r="P649" s="113">
        <f t="shared" ref="P649:P712" si="33">AVERAGE(D649:O649)</f>
        <v>3</v>
      </c>
      <c r="Q649" s="76"/>
      <c r="S649" s="77"/>
    </row>
    <row r="650" spans="1:19" ht="15" x14ac:dyDescent="0.25">
      <c r="A650" s="114"/>
      <c r="B650" s="115"/>
      <c r="C650" s="114" t="s">
        <v>11</v>
      </c>
      <c r="D650" s="112">
        <v>3</v>
      </c>
      <c r="E650" s="112">
        <v>3</v>
      </c>
      <c r="F650" s="112">
        <v>2</v>
      </c>
      <c r="G650" s="112">
        <v>2</v>
      </c>
      <c r="H650" s="112">
        <v>3</v>
      </c>
      <c r="I650" s="112">
        <v>3</v>
      </c>
      <c r="J650" s="112">
        <v>3</v>
      </c>
      <c r="K650" s="112">
        <v>3</v>
      </c>
      <c r="L650" s="112">
        <v>3</v>
      </c>
      <c r="M650" s="112">
        <v>3</v>
      </c>
      <c r="N650" s="112">
        <v>3</v>
      </c>
      <c r="O650" s="112">
        <v>3</v>
      </c>
      <c r="P650" s="113">
        <f t="shared" si="33"/>
        <v>2.8333333333333335</v>
      </c>
      <c r="Q650" s="76"/>
      <c r="S650" s="77"/>
    </row>
    <row r="651" spans="1:19" ht="15" x14ac:dyDescent="0.25">
      <c r="A651" s="114"/>
      <c r="B651" s="115"/>
      <c r="C651" s="114" t="s">
        <v>23</v>
      </c>
      <c r="D651" s="112">
        <v>2</v>
      </c>
      <c r="E651" s="112">
        <v>2</v>
      </c>
      <c r="F651" s="112">
        <v>2</v>
      </c>
      <c r="G651" s="112">
        <v>2</v>
      </c>
      <c r="H651" s="112">
        <v>2</v>
      </c>
      <c r="I651" s="112">
        <v>2</v>
      </c>
      <c r="J651" s="112">
        <v>2</v>
      </c>
      <c r="K651" s="112">
        <v>2</v>
      </c>
      <c r="L651" s="112">
        <v>2</v>
      </c>
      <c r="M651" s="112">
        <v>2</v>
      </c>
      <c r="N651" s="112">
        <v>2</v>
      </c>
      <c r="O651" s="112">
        <v>2</v>
      </c>
      <c r="P651" s="113">
        <f t="shared" si="33"/>
        <v>2</v>
      </c>
      <c r="Q651" s="76"/>
      <c r="S651" s="77"/>
    </row>
    <row r="652" spans="1:19" ht="15" x14ac:dyDescent="0.25">
      <c r="A652" s="114"/>
      <c r="B652" s="115"/>
      <c r="C652" s="114" t="s">
        <v>21</v>
      </c>
      <c r="D652" s="112">
        <v>2</v>
      </c>
      <c r="E652" s="112">
        <v>2</v>
      </c>
      <c r="F652" s="112">
        <v>2</v>
      </c>
      <c r="G652" s="112">
        <v>2</v>
      </c>
      <c r="H652" s="112">
        <v>2</v>
      </c>
      <c r="I652" s="112">
        <v>2</v>
      </c>
      <c r="J652" s="112">
        <v>2</v>
      </c>
      <c r="K652" s="112">
        <v>2</v>
      </c>
      <c r="L652" s="112">
        <v>2</v>
      </c>
      <c r="M652" s="112">
        <v>2</v>
      </c>
      <c r="N652" s="112">
        <v>2</v>
      </c>
      <c r="O652" s="112">
        <v>2</v>
      </c>
      <c r="P652" s="113">
        <f t="shared" si="33"/>
        <v>2</v>
      </c>
      <c r="Q652" s="76"/>
      <c r="S652" s="77"/>
    </row>
    <row r="653" spans="1:19" ht="15" x14ac:dyDescent="0.25">
      <c r="A653" s="114"/>
      <c r="B653" s="115"/>
      <c r="C653" s="114" t="s">
        <v>16</v>
      </c>
      <c r="D653" s="112">
        <v>2</v>
      </c>
      <c r="E653" s="112">
        <v>2</v>
      </c>
      <c r="F653" s="112">
        <v>2</v>
      </c>
      <c r="G653" s="112">
        <v>2</v>
      </c>
      <c r="H653" s="112">
        <v>2</v>
      </c>
      <c r="I653" s="112">
        <v>2</v>
      </c>
      <c r="J653" s="112">
        <v>2</v>
      </c>
      <c r="K653" s="112">
        <v>2</v>
      </c>
      <c r="L653" s="112">
        <v>2</v>
      </c>
      <c r="M653" s="112">
        <v>2</v>
      </c>
      <c r="N653" s="112">
        <v>2</v>
      </c>
      <c r="O653" s="112">
        <v>2</v>
      </c>
      <c r="P653" s="113">
        <f t="shared" si="33"/>
        <v>2</v>
      </c>
      <c r="Q653" s="76"/>
      <c r="S653" s="77"/>
    </row>
    <row r="654" spans="1:19" ht="15" x14ac:dyDescent="0.25">
      <c r="A654" s="114"/>
      <c r="B654" s="115"/>
      <c r="C654" s="114" t="s">
        <v>25</v>
      </c>
      <c r="D654" s="112">
        <v>1</v>
      </c>
      <c r="E654" s="112">
        <v>1</v>
      </c>
      <c r="F654" s="112">
        <v>1</v>
      </c>
      <c r="G654" s="112">
        <v>1</v>
      </c>
      <c r="H654" s="112">
        <v>1</v>
      </c>
      <c r="I654" s="112">
        <v>1</v>
      </c>
      <c r="J654" s="112">
        <v>1</v>
      </c>
      <c r="K654" s="112">
        <v>1</v>
      </c>
      <c r="L654" s="112">
        <v>1</v>
      </c>
      <c r="M654" s="112">
        <v>1</v>
      </c>
      <c r="N654" s="112">
        <v>1</v>
      </c>
      <c r="O654" s="112">
        <v>1</v>
      </c>
      <c r="P654" s="113">
        <f t="shared" si="33"/>
        <v>1</v>
      </c>
      <c r="Q654" s="76"/>
      <c r="S654" s="77"/>
    </row>
    <row r="655" spans="1:19" ht="15" x14ac:dyDescent="0.25">
      <c r="A655" s="114"/>
      <c r="B655" s="115"/>
      <c r="C655" s="114" t="s">
        <v>26</v>
      </c>
      <c r="D655" s="112">
        <v>1</v>
      </c>
      <c r="E655" s="112">
        <v>1</v>
      </c>
      <c r="F655" s="112">
        <v>1</v>
      </c>
      <c r="G655" s="112">
        <v>1</v>
      </c>
      <c r="H655" s="112">
        <v>1</v>
      </c>
      <c r="I655" s="112">
        <v>1</v>
      </c>
      <c r="J655" s="112">
        <v>1</v>
      </c>
      <c r="K655" s="112">
        <v>1</v>
      </c>
      <c r="L655" s="112">
        <v>1</v>
      </c>
      <c r="M655" s="112">
        <v>1</v>
      </c>
      <c r="N655" s="112">
        <v>1</v>
      </c>
      <c r="O655" s="112">
        <v>1</v>
      </c>
      <c r="P655" s="113">
        <f t="shared" si="33"/>
        <v>1</v>
      </c>
      <c r="Q655" s="76"/>
      <c r="S655" s="77"/>
    </row>
    <row r="656" spans="1:19" ht="15.75" thickBot="1" x14ac:dyDescent="0.3">
      <c r="A656" s="114"/>
      <c r="B656" s="116"/>
      <c r="C656" s="117" t="s">
        <v>17</v>
      </c>
      <c r="D656" s="111">
        <v>1</v>
      </c>
      <c r="E656" s="111">
        <v>1</v>
      </c>
      <c r="F656" s="111">
        <v>1</v>
      </c>
      <c r="G656" s="111">
        <v>1</v>
      </c>
      <c r="H656" s="111">
        <v>1</v>
      </c>
      <c r="I656" s="111">
        <v>1</v>
      </c>
      <c r="J656" s="111">
        <v>1</v>
      </c>
      <c r="K656" s="111">
        <v>1</v>
      </c>
      <c r="L656" s="111">
        <v>1</v>
      </c>
      <c r="M656" s="111">
        <v>1</v>
      </c>
      <c r="N656" s="111">
        <v>1</v>
      </c>
      <c r="O656" s="111">
        <v>1</v>
      </c>
      <c r="P656" s="94">
        <f t="shared" si="33"/>
        <v>1</v>
      </c>
      <c r="Q656" s="76"/>
      <c r="S656" s="77"/>
    </row>
    <row r="657" spans="1:19" ht="15" x14ac:dyDescent="0.25">
      <c r="A657" s="114"/>
      <c r="B657" s="124" t="s">
        <v>52</v>
      </c>
      <c r="C657" s="125" t="s">
        <v>4</v>
      </c>
      <c r="D657" s="126">
        <v>23</v>
      </c>
      <c r="E657" s="126">
        <v>23</v>
      </c>
      <c r="F657" s="126">
        <v>23</v>
      </c>
      <c r="G657" s="126">
        <v>22</v>
      </c>
      <c r="H657" s="126">
        <v>22</v>
      </c>
      <c r="I657" s="126">
        <v>21</v>
      </c>
      <c r="J657" s="126">
        <v>21</v>
      </c>
      <c r="K657" s="126">
        <v>20</v>
      </c>
      <c r="L657" s="126">
        <v>20</v>
      </c>
      <c r="M657" s="126">
        <v>20</v>
      </c>
      <c r="N657" s="126">
        <v>20</v>
      </c>
      <c r="O657" s="126">
        <v>20</v>
      </c>
      <c r="P657" s="127">
        <f t="shared" si="33"/>
        <v>21.25</v>
      </c>
      <c r="Q657" s="76"/>
      <c r="S657" s="77"/>
    </row>
    <row r="658" spans="1:19" ht="15" x14ac:dyDescent="0.25">
      <c r="A658" s="114"/>
      <c r="B658" s="124"/>
      <c r="C658" s="125" t="s">
        <v>5</v>
      </c>
      <c r="D658" s="126">
        <v>17</v>
      </c>
      <c r="E658" s="126">
        <v>18</v>
      </c>
      <c r="F658" s="126">
        <v>18</v>
      </c>
      <c r="G658" s="126">
        <v>18</v>
      </c>
      <c r="H658" s="126">
        <v>15</v>
      </c>
      <c r="I658" s="126">
        <v>15</v>
      </c>
      <c r="J658" s="126">
        <v>15</v>
      </c>
      <c r="K658" s="126">
        <v>14</v>
      </c>
      <c r="L658" s="126">
        <v>14</v>
      </c>
      <c r="M658" s="126">
        <v>14</v>
      </c>
      <c r="N658" s="126">
        <v>14</v>
      </c>
      <c r="O658" s="126">
        <v>14</v>
      </c>
      <c r="P658" s="127">
        <f t="shared" si="33"/>
        <v>15.5</v>
      </c>
      <c r="Q658" s="76"/>
      <c r="S658" s="77"/>
    </row>
    <row r="659" spans="1:19" ht="15" x14ac:dyDescent="0.25">
      <c r="A659" s="114"/>
      <c r="B659" s="124"/>
      <c r="C659" s="125" t="s">
        <v>7</v>
      </c>
      <c r="D659" s="126">
        <v>7</v>
      </c>
      <c r="E659" s="126">
        <v>7</v>
      </c>
      <c r="F659" s="126">
        <v>7</v>
      </c>
      <c r="G659" s="126">
        <v>7</v>
      </c>
      <c r="H659" s="126">
        <v>7</v>
      </c>
      <c r="I659" s="126">
        <v>7</v>
      </c>
      <c r="J659" s="126">
        <v>7</v>
      </c>
      <c r="K659" s="126">
        <v>7</v>
      </c>
      <c r="L659" s="126">
        <v>7</v>
      </c>
      <c r="M659" s="126">
        <v>7</v>
      </c>
      <c r="N659" s="126">
        <v>7</v>
      </c>
      <c r="O659" s="126">
        <v>7</v>
      </c>
      <c r="P659" s="127">
        <f t="shared" si="33"/>
        <v>7</v>
      </c>
      <c r="Q659" s="76"/>
      <c r="S659" s="77"/>
    </row>
    <row r="660" spans="1:19" ht="15" x14ac:dyDescent="0.25">
      <c r="A660" s="114"/>
      <c r="B660" s="124"/>
      <c r="C660" s="125" t="s">
        <v>8</v>
      </c>
      <c r="D660" s="126">
        <v>4</v>
      </c>
      <c r="E660" s="126">
        <v>3</v>
      </c>
      <c r="F660" s="126">
        <v>3</v>
      </c>
      <c r="G660" s="126">
        <v>3</v>
      </c>
      <c r="H660" s="126">
        <v>3</v>
      </c>
      <c r="I660" s="126">
        <v>2</v>
      </c>
      <c r="J660" s="126">
        <v>2</v>
      </c>
      <c r="K660" s="126">
        <v>3</v>
      </c>
      <c r="L660" s="126">
        <v>3</v>
      </c>
      <c r="M660" s="126">
        <v>3</v>
      </c>
      <c r="N660" s="126">
        <v>3</v>
      </c>
      <c r="O660" s="126">
        <v>3</v>
      </c>
      <c r="P660" s="127">
        <f t="shared" si="33"/>
        <v>2.9166666666666665</v>
      </c>
      <c r="Q660" s="76"/>
      <c r="S660" s="77"/>
    </row>
    <row r="661" spans="1:19" ht="15" x14ac:dyDescent="0.25">
      <c r="A661" s="114"/>
      <c r="B661" s="124"/>
      <c r="C661" s="125" t="s">
        <v>17</v>
      </c>
      <c r="D661" s="126">
        <v>2</v>
      </c>
      <c r="E661" s="126">
        <v>2</v>
      </c>
      <c r="F661" s="126">
        <v>2</v>
      </c>
      <c r="G661" s="126">
        <v>2</v>
      </c>
      <c r="H661" s="126">
        <v>2</v>
      </c>
      <c r="I661" s="126">
        <v>2</v>
      </c>
      <c r="J661" s="126">
        <v>2</v>
      </c>
      <c r="K661" s="126">
        <v>2</v>
      </c>
      <c r="L661" s="126">
        <v>2</v>
      </c>
      <c r="M661" s="126">
        <v>2</v>
      </c>
      <c r="N661" s="126">
        <v>2</v>
      </c>
      <c r="O661" s="126">
        <v>2</v>
      </c>
      <c r="P661" s="127">
        <f t="shared" si="33"/>
        <v>2</v>
      </c>
      <c r="Q661" s="76"/>
      <c r="S661" s="77"/>
    </row>
    <row r="662" spans="1:19" ht="15" x14ac:dyDescent="0.25">
      <c r="A662" s="114"/>
      <c r="B662" s="124"/>
      <c r="C662" s="125" t="s">
        <v>10</v>
      </c>
      <c r="D662" s="126">
        <v>2</v>
      </c>
      <c r="E662" s="126">
        <v>2</v>
      </c>
      <c r="F662" s="126">
        <v>1</v>
      </c>
      <c r="G662" s="126">
        <v>2</v>
      </c>
      <c r="H662" s="126">
        <v>2</v>
      </c>
      <c r="I662" s="126">
        <v>2</v>
      </c>
      <c r="J662" s="126">
        <v>2</v>
      </c>
      <c r="K662" s="126">
        <v>2</v>
      </c>
      <c r="L662" s="126">
        <v>2</v>
      </c>
      <c r="M662" s="126">
        <v>2</v>
      </c>
      <c r="N662" s="126">
        <v>2</v>
      </c>
      <c r="O662" s="126">
        <v>2</v>
      </c>
      <c r="P662" s="127">
        <f t="shared" si="33"/>
        <v>1.9166666666666667</v>
      </c>
      <c r="Q662" s="76"/>
      <c r="S662" s="77"/>
    </row>
    <row r="663" spans="1:19" ht="15" x14ac:dyDescent="0.25">
      <c r="A663" s="114"/>
      <c r="B663" s="124"/>
      <c r="C663" s="125" t="s">
        <v>15</v>
      </c>
      <c r="D663" s="126">
        <v>2</v>
      </c>
      <c r="E663" s="126">
        <v>2</v>
      </c>
      <c r="F663" s="126">
        <v>2</v>
      </c>
      <c r="G663" s="126">
        <v>2</v>
      </c>
      <c r="H663" s="126">
        <v>1</v>
      </c>
      <c r="I663" s="126">
        <v>2</v>
      </c>
      <c r="J663" s="126">
        <v>2</v>
      </c>
      <c r="K663" s="126">
        <v>2</v>
      </c>
      <c r="L663" s="126">
        <v>2</v>
      </c>
      <c r="M663" s="126">
        <v>2</v>
      </c>
      <c r="N663" s="126">
        <v>2</v>
      </c>
      <c r="O663" s="126">
        <v>2</v>
      </c>
      <c r="P663" s="127">
        <f t="shared" si="33"/>
        <v>1.9166666666666667</v>
      </c>
      <c r="Q663" s="76"/>
      <c r="S663" s="77"/>
    </row>
    <row r="664" spans="1:19" ht="15" x14ac:dyDescent="0.25">
      <c r="A664" s="114"/>
      <c r="B664" s="124"/>
      <c r="C664" s="125" t="s">
        <v>6</v>
      </c>
      <c r="D664" s="126">
        <v>2</v>
      </c>
      <c r="E664" s="126">
        <v>2</v>
      </c>
      <c r="F664" s="126">
        <v>1</v>
      </c>
      <c r="G664" s="126">
        <v>1</v>
      </c>
      <c r="H664" s="126">
        <v>1</v>
      </c>
      <c r="I664" s="126">
        <v>1</v>
      </c>
      <c r="J664" s="126">
        <v>1</v>
      </c>
      <c r="K664" s="126">
        <v>2</v>
      </c>
      <c r="L664" s="126">
        <v>2</v>
      </c>
      <c r="M664" s="126">
        <v>2</v>
      </c>
      <c r="N664" s="126">
        <v>2</v>
      </c>
      <c r="O664" s="126">
        <v>2</v>
      </c>
      <c r="P664" s="127">
        <f t="shared" si="33"/>
        <v>1.5833333333333333</v>
      </c>
      <c r="Q664" s="76"/>
      <c r="S664" s="77"/>
    </row>
    <row r="665" spans="1:19" ht="15" x14ac:dyDescent="0.25">
      <c r="A665" s="114"/>
      <c r="B665" s="124"/>
      <c r="C665" s="125" t="s">
        <v>11</v>
      </c>
      <c r="D665" s="126">
        <v>1</v>
      </c>
      <c r="E665" s="126">
        <v>1</v>
      </c>
      <c r="F665" s="126">
        <v>1</v>
      </c>
      <c r="G665" s="126">
        <v>1</v>
      </c>
      <c r="H665" s="126">
        <v>1</v>
      </c>
      <c r="I665" s="126">
        <v>1</v>
      </c>
      <c r="J665" s="126">
        <v>1</v>
      </c>
      <c r="K665" s="126">
        <v>1</v>
      </c>
      <c r="L665" s="126">
        <v>1</v>
      </c>
      <c r="M665" s="126">
        <v>1</v>
      </c>
      <c r="N665" s="126">
        <v>1</v>
      </c>
      <c r="O665" s="126">
        <v>1</v>
      </c>
      <c r="P665" s="127">
        <f t="shared" si="33"/>
        <v>1</v>
      </c>
      <c r="Q665" s="76"/>
      <c r="S665" s="77"/>
    </row>
    <row r="666" spans="1:19" ht="15" x14ac:dyDescent="0.25">
      <c r="A666" s="114"/>
      <c r="B666" s="124"/>
      <c r="C666" s="125" t="s">
        <v>14</v>
      </c>
      <c r="D666" s="126">
        <v>1</v>
      </c>
      <c r="E666" s="126">
        <v>1</v>
      </c>
      <c r="F666" s="126">
        <v>1</v>
      </c>
      <c r="G666" s="126">
        <v>1</v>
      </c>
      <c r="H666" s="126">
        <v>1</v>
      </c>
      <c r="I666" s="126">
        <v>1</v>
      </c>
      <c r="J666" s="126">
        <v>1</v>
      </c>
      <c r="K666" s="126">
        <v>1</v>
      </c>
      <c r="L666" s="126">
        <v>1</v>
      </c>
      <c r="M666" s="126">
        <v>1</v>
      </c>
      <c r="N666" s="126">
        <v>1</v>
      </c>
      <c r="O666" s="126">
        <v>1</v>
      </c>
      <c r="P666" s="127">
        <f t="shared" si="33"/>
        <v>1</v>
      </c>
      <c r="Q666" s="76"/>
      <c r="S666" s="77"/>
    </row>
    <row r="667" spans="1:19" ht="15" x14ac:dyDescent="0.25">
      <c r="A667" s="114"/>
      <c r="B667" s="124"/>
      <c r="C667" s="125" t="s">
        <v>9</v>
      </c>
      <c r="D667" s="126">
        <v>1</v>
      </c>
      <c r="E667" s="126">
        <v>1</v>
      </c>
      <c r="F667" s="126">
        <v>1</v>
      </c>
      <c r="G667" s="126">
        <v>1</v>
      </c>
      <c r="H667" s="126">
        <v>1</v>
      </c>
      <c r="I667" s="126">
        <v>1</v>
      </c>
      <c r="J667" s="126">
        <v>1</v>
      </c>
      <c r="K667" s="126">
        <v>1</v>
      </c>
      <c r="L667" s="126">
        <v>1</v>
      </c>
      <c r="M667" s="126">
        <v>1</v>
      </c>
      <c r="N667" s="126">
        <v>1</v>
      </c>
      <c r="O667" s="126">
        <v>1</v>
      </c>
      <c r="P667" s="127">
        <f t="shared" si="33"/>
        <v>1</v>
      </c>
      <c r="Q667" s="76"/>
      <c r="S667" s="77"/>
    </row>
    <row r="668" spans="1:19" ht="15" x14ac:dyDescent="0.25">
      <c r="A668" s="114"/>
      <c r="B668" s="124"/>
      <c r="C668" s="125" t="s">
        <v>12</v>
      </c>
      <c r="D668" s="126">
        <v>1</v>
      </c>
      <c r="E668" s="126">
        <v>1</v>
      </c>
      <c r="F668" s="126">
        <v>1</v>
      </c>
      <c r="G668" s="126">
        <v>1</v>
      </c>
      <c r="H668" s="126">
        <v>1</v>
      </c>
      <c r="I668" s="126">
        <v>1</v>
      </c>
      <c r="J668" s="126">
        <v>1</v>
      </c>
      <c r="K668" s="126">
        <v>1</v>
      </c>
      <c r="L668" s="126">
        <v>1</v>
      </c>
      <c r="M668" s="126">
        <v>1</v>
      </c>
      <c r="N668" s="126">
        <v>1</v>
      </c>
      <c r="O668" s="126">
        <v>1</v>
      </c>
      <c r="P668" s="127">
        <f t="shared" si="33"/>
        <v>1</v>
      </c>
      <c r="Q668" s="76"/>
      <c r="S668" s="77"/>
    </row>
    <row r="669" spans="1:19" ht="15.75" thickBot="1" x14ac:dyDescent="0.3">
      <c r="A669" s="114"/>
      <c r="B669" s="129"/>
      <c r="C669" s="129" t="s">
        <v>13</v>
      </c>
      <c r="D669" s="130">
        <v>1</v>
      </c>
      <c r="E669" s="130">
        <v>1</v>
      </c>
      <c r="F669" s="130">
        <v>1</v>
      </c>
      <c r="G669" s="130">
        <v>1</v>
      </c>
      <c r="H669" s="130">
        <v>1</v>
      </c>
      <c r="I669" s="130">
        <v>1</v>
      </c>
      <c r="J669" s="130">
        <v>1</v>
      </c>
      <c r="K669" s="130">
        <v>1</v>
      </c>
      <c r="L669" s="130">
        <v>1</v>
      </c>
      <c r="M669" s="130">
        <v>1</v>
      </c>
      <c r="N669" s="130">
        <v>1</v>
      </c>
      <c r="O669" s="130">
        <v>1</v>
      </c>
      <c r="P669" s="130">
        <f t="shared" si="33"/>
        <v>1</v>
      </c>
      <c r="Q669" s="76"/>
      <c r="S669" s="77"/>
    </row>
    <row r="670" spans="1:19" ht="15" x14ac:dyDescent="0.25">
      <c r="A670" s="114"/>
      <c r="B670" s="115" t="s">
        <v>53</v>
      </c>
      <c r="C670" s="114" t="s">
        <v>12</v>
      </c>
      <c r="D670" s="112">
        <v>36</v>
      </c>
      <c r="E670" s="112">
        <v>36</v>
      </c>
      <c r="F670" s="112">
        <v>38</v>
      </c>
      <c r="G670" s="112">
        <v>41</v>
      </c>
      <c r="H670" s="112">
        <v>38</v>
      </c>
      <c r="I670" s="112">
        <v>39</v>
      </c>
      <c r="J670" s="112">
        <v>39</v>
      </c>
      <c r="K670" s="112">
        <v>38</v>
      </c>
      <c r="L670" s="112">
        <v>40</v>
      </c>
      <c r="M670" s="112">
        <v>42</v>
      </c>
      <c r="N670" s="112">
        <v>42</v>
      </c>
      <c r="O670" s="112">
        <v>42</v>
      </c>
      <c r="P670" s="113">
        <f t="shared" si="33"/>
        <v>39.25</v>
      </c>
      <c r="Q670" s="76"/>
      <c r="S670" s="77"/>
    </row>
    <row r="671" spans="1:19" ht="15" x14ac:dyDescent="0.25">
      <c r="A671" s="114"/>
      <c r="B671" s="115"/>
      <c r="C671" s="114" t="s">
        <v>26</v>
      </c>
      <c r="D671" s="112">
        <v>5</v>
      </c>
      <c r="E671" s="112">
        <v>5</v>
      </c>
      <c r="F671" s="112">
        <v>5</v>
      </c>
      <c r="G671" s="112">
        <v>5</v>
      </c>
      <c r="H671" s="112">
        <v>5</v>
      </c>
      <c r="I671" s="112">
        <v>5</v>
      </c>
      <c r="J671" s="112">
        <v>5</v>
      </c>
      <c r="K671" s="112">
        <v>5</v>
      </c>
      <c r="L671" s="112">
        <v>5</v>
      </c>
      <c r="M671" s="112">
        <v>5</v>
      </c>
      <c r="N671" s="112">
        <v>5</v>
      </c>
      <c r="O671" s="112">
        <v>5</v>
      </c>
      <c r="P671" s="113">
        <f t="shared" si="33"/>
        <v>5</v>
      </c>
      <c r="Q671" s="76"/>
      <c r="S671" s="77"/>
    </row>
    <row r="672" spans="1:19" ht="15" x14ac:dyDescent="0.25">
      <c r="A672" s="114"/>
      <c r="B672" s="115"/>
      <c r="C672" s="114" t="s">
        <v>4</v>
      </c>
      <c r="D672" s="112">
        <v>2</v>
      </c>
      <c r="E672" s="112">
        <v>2</v>
      </c>
      <c r="F672" s="112">
        <v>2</v>
      </c>
      <c r="G672" s="112">
        <v>2</v>
      </c>
      <c r="H672" s="112">
        <v>2</v>
      </c>
      <c r="I672" s="112">
        <v>2</v>
      </c>
      <c r="J672" s="112">
        <v>2</v>
      </c>
      <c r="K672" s="112">
        <v>2</v>
      </c>
      <c r="L672" s="112">
        <v>2</v>
      </c>
      <c r="M672" s="112">
        <v>2</v>
      </c>
      <c r="N672" s="112">
        <v>2</v>
      </c>
      <c r="O672" s="112">
        <v>2</v>
      </c>
      <c r="P672" s="113">
        <f t="shared" si="33"/>
        <v>2</v>
      </c>
      <c r="Q672" s="76"/>
      <c r="S672" s="77"/>
    </row>
    <row r="673" spans="1:19" ht="15" x14ac:dyDescent="0.25">
      <c r="A673" s="114"/>
      <c r="B673" s="115"/>
      <c r="C673" s="114" t="s">
        <v>24</v>
      </c>
      <c r="D673" s="112">
        <v>2</v>
      </c>
      <c r="E673" s="112">
        <v>2</v>
      </c>
      <c r="F673" s="112">
        <v>2</v>
      </c>
      <c r="G673" s="112">
        <v>2</v>
      </c>
      <c r="H673" s="112">
        <v>2</v>
      </c>
      <c r="I673" s="112">
        <v>2</v>
      </c>
      <c r="J673" s="112">
        <v>2</v>
      </c>
      <c r="K673" s="112">
        <v>2</v>
      </c>
      <c r="L673" s="112">
        <v>2</v>
      </c>
      <c r="M673" s="112">
        <v>2</v>
      </c>
      <c r="N673" s="112">
        <v>2</v>
      </c>
      <c r="O673" s="112">
        <v>1</v>
      </c>
      <c r="P673" s="113">
        <f t="shared" si="33"/>
        <v>1.9166666666666667</v>
      </c>
      <c r="Q673" s="76"/>
      <c r="S673" s="77"/>
    </row>
    <row r="674" spans="1:19" ht="15.75" thickBot="1" x14ac:dyDescent="0.3">
      <c r="A674" s="114"/>
      <c r="B674" s="116"/>
      <c r="C674" s="117" t="s">
        <v>9</v>
      </c>
      <c r="D674" s="111">
        <v>1</v>
      </c>
      <c r="E674" s="111">
        <v>1</v>
      </c>
      <c r="F674" s="111">
        <v>1</v>
      </c>
      <c r="G674" s="111">
        <v>1</v>
      </c>
      <c r="H674" s="111">
        <v>2</v>
      </c>
      <c r="I674" s="111">
        <v>2</v>
      </c>
      <c r="J674" s="111">
        <v>2</v>
      </c>
      <c r="K674" s="111">
        <v>2</v>
      </c>
      <c r="L674" s="111">
        <v>2</v>
      </c>
      <c r="M674" s="111">
        <v>2</v>
      </c>
      <c r="N674" s="111">
        <v>2</v>
      </c>
      <c r="O674" s="111">
        <v>2</v>
      </c>
      <c r="P674" s="94">
        <f t="shared" si="33"/>
        <v>1.6666666666666667</v>
      </c>
      <c r="Q674" s="76"/>
      <c r="S674" s="77"/>
    </row>
    <row r="675" spans="1:19" ht="15" x14ac:dyDescent="0.25">
      <c r="A675" s="114"/>
      <c r="B675" s="124" t="s">
        <v>51</v>
      </c>
      <c r="C675" s="125" t="s">
        <v>9</v>
      </c>
      <c r="D675" s="126">
        <v>16</v>
      </c>
      <c r="E675" s="126">
        <v>16</v>
      </c>
      <c r="F675" s="126">
        <v>16</v>
      </c>
      <c r="G675" s="126">
        <v>16</v>
      </c>
      <c r="H675" s="126">
        <v>16</v>
      </c>
      <c r="I675" s="126">
        <v>16</v>
      </c>
      <c r="J675" s="126">
        <v>16</v>
      </c>
      <c r="K675" s="126">
        <v>16</v>
      </c>
      <c r="L675" s="126">
        <v>16</v>
      </c>
      <c r="M675" s="126">
        <v>18</v>
      </c>
      <c r="N675" s="126">
        <v>18</v>
      </c>
      <c r="O675" s="126">
        <v>36</v>
      </c>
      <c r="P675" s="127">
        <f t="shared" si="33"/>
        <v>18</v>
      </c>
      <c r="Q675" s="76"/>
      <c r="S675" s="77"/>
    </row>
    <row r="676" spans="1:19" ht="15" x14ac:dyDescent="0.25">
      <c r="A676" s="114"/>
      <c r="B676" s="124"/>
      <c r="C676" s="125" t="s">
        <v>5</v>
      </c>
      <c r="D676" s="126">
        <v>14</v>
      </c>
      <c r="E676" s="126">
        <v>14</v>
      </c>
      <c r="F676" s="126">
        <v>14</v>
      </c>
      <c r="G676" s="126">
        <v>14</v>
      </c>
      <c r="H676" s="126">
        <v>14</v>
      </c>
      <c r="I676" s="126">
        <v>14</v>
      </c>
      <c r="J676" s="126">
        <v>14</v>
      </c>
      <c r="K676" s="126">
        <v>14</v>
      </c>
      <c r="L676" s="126">
        <v>14</v>
      </c>
      <c r="M676" s="126">
        <v>16</v>
      </c>
      <c r="N676" s="126">
        <v>17</v>
      </c>
      <c r="O676" s="126">
        <v>34</v>
      </c>
      <c r="P676" s="127">
        <f t="shared" si="33"/>
        <v>16.083333333333332</v>
      </c>
      <c r="Q676" s="76"/>
      <c r="S676" s="77"/>
    </row>
    <row r="677" spans="1:19" ht="15" x14ac:dyDescent="0.25">
      <c r="A677" s="114"/>
      <c r="B677" s="124"/>
      <c r="C677" s="125" t="s">
        <v>4</v>
      </c>
      <c r="D677" s="126">
        <v>3</v>
      </c>
      <c r="E677" s="126">
        <v>3</v>
      </c>
      <c r="F677" s="126">
        <v>3</v>
      </c>
      <c r="G677" s="126">
        <v>3</v>
      </c>
      <c r="H677" s="126">
        <v>3</v>
      </c>
      <c r="I677" s="126">
        <v>3</v>
      </c>
      <c r="J677" s="126">
        <v>3</v>
      </c>
      <c r="K677" s="126">
        <v>3</v>
      </c>
      <c r="L677" s="126">
        <v>3</v>
      </c>
      <c r="M677" s="126">
        <v>3</v>
      </c>
      <c r="N677" s="126">
        <v>3</v>
      </c>
      <c r="O677" s="126">
        <v>6</v>
      </c>
      <c r="P677" s="127">
        <f t="shared" si="33"/>
        <v>3.25</v>
      </c>
      <c r="Q677" s="76"/>
      <c r="S677" s="77"/>
    </row>
    <row r="678" spans="1:19" ht="15" x14ac:dyDescent="0.25">
      <c r="A678" s="114"/>
      <c r="B678" s="124"/>
      <c r="C678" s="125" t="s">
        <v>6</v>
      </c>
      <c r="D678" s="126">
        <v>3</v>
      </c>
      <c r="E678" s="126">
        <v>3</v>
      </c>
      <c r="F678" s="126">
        <v>3</v>
      </c>
      <c r="G678" s="126">
        <v>3</v>
      </c>
      <c r="H678" s="126">
        <v>3</v>
      </c>
      <c r="I678" s="126">
        <v>3</v>
      </c>
      <c r="J678" s="126">
        <v>3</v>
      </c>
      <c r="K678" s="126">
        <v>3</v>
      </c>
      <c r="L678" s="126">
        <v>3</v>
      </c>
      <c r="M678" s="126">
        <v>3</v>
      </c>
      <c r="N678" s="126">
        <v>3</v>
      </c>
      <c r="O678" s="126">
        <v>6</v>
      </c>
      <c r="P678" s="127">
        <f t="shared" si="33"/>
        <v>3.25</v>
      </c>
      <c r="Q678" s="76"/>
      <c r="S678" s="77"/>
    </row>
    <row r="679" spans="1:19" ht="15" x14ac:dyDescent="0.25">
      <c r="A679" s="114"/>
      <c r="B679" s="124"/>
      <c r="C679" s="125" t="s">
        <v>12</v>
      </c>
      <c r="D679" s="126">
        <v>2</v>
      </c>
      <c r="E679" s="126">
        <v>2</v>
      </c>
      <c r="F679" s="126">
        <v>2</v>
      </c>
      <c r="G679" s="126">
        <v>2</v>
      </c>
      <c r="H679" s="126">
        <v>2</v>
      </c>
      <c r="I679" s="126">
        <v>2</v>
      </c>
      <c r="J679" s="126">
        <v>2</v>
      </c>
      <c r="K679" s="126">
        <v>2</v>
      </c>
      <c r="L679" s="126">
        <v>2</v>
      </c>
      <c r="M679" s="126">
        <v>2</v>
      </c>
      <c r="N679" s="126">
        <v>2</v>
      </c>
      <c r="O679" s="126">
        <v>4</v>
      </c>
      <c r="P679" s="127">
        <f t="shared" si="33"/>
        <v>2.1666666666666665</v>
      </c>
      <c r="Q679" s="76"/>
      <c r="S679" s="77"/>
    </row>
    <row r="680" spans="1:19" ht="15" x14ac:dyDescent="0.25">
      <c r="A680" s="114"/>
      <c r="B680" s="124"/>
      <c r="C680" s="125" t="s">
        <v>8</v>
      </c>
      <c r="D680" s="126">
        <v>2</v>
      </c>
      <c r="E680" s="126">
        <v>2</v>
      </c>
      <c r="F680" s="126">
        <v>2</v>
      </c>
      <c r="G680" s="126">
        <v>2</v>
      </c>
      <c r="H680" s="126">
        <v>2</v>
      </c>
      <c r="I680" s="126">
        <v>2</v>
      </c>
      <c r="J680" s="126">
        <v>2</v>
      </c>
      <c r="K680" s="126">
        <v>2</v>
      </c>
      <c r="L680" s="126">
        <v>2</v>
      </c>
      <c r="M680" s="126">
        <v>2</v>
      </c>
      <c r="N680" s="126">
        <v>2</v>
      </c>
      <c r="O680" s="126">
        <v>4</v>
      </c>
      <c r="P680" s="127">
        <f t="shared" si="33"/>
        <v>2.1666666666666665</v>
      </c>
      <c r="Q680" s="76"/>
      <c r="S680" s="77"/>
    </row>
    <row r="681" spans="1:19" ht="15" x14ac:dyDescent="0.25">
      <c r="A681" s="114"/>
      <c r="B681" s="124"/>
      <c r="C681" s="125" t="s">
        <v>14</v>
      </c>
      <c r="D681" s="126">
        <v>2</v>
      </c>
      <c r="E681" s="126">
        <v>2</v>
      </c>
      <c r="F681" s="126">
        <v>2</v>
      </c>
      <c r="G681" s="126">
        <v>2</v>
      </c>
      <c r="H681" s="126">
        <v>2</v>
      </c>
      <c r="I681" s="126">
        <v>2</v>
      </c>
      <c r="J681" s="126">
        <v>2</v>
      </c>
      <c r="K681" s="126">
        <v>2</v>
      </c>
      <c r="L681" s="126">
        <v>2</v>
      </c>
      <c r="M681" s="126">
        <v>2</v>
      </c>
      <c r="N681" s="126">
        <v>2</v>
      </c>
      <c r="O681" s="126">
        <v>4</v>
      </c>
      <c r="P681" s="127">
        <f t="shared" si="33"/>
        <v>2.1666666666666665</v>
      </c>
      <c r="Q681" s="76"/>
      <c r="S681" s="77"/>
    </row>
    <row r="682" spans="1:19" ht="15" x14ac:dyDescent="0.25">
      <c r="A682" s="114"/>
      <c r="B682" s="124"/>
      <c r="C682" s="125" t="s">
        <v>11</v>
      </c>
      <c r="D682" s="126">
        <v>1</v>
      </c>
      <c r="E682" s="126">
        <v>1</v>
      </c>
      <c r="F682" s="126">
        <v>1</v>
      </c>
      <c r="G682" s="126">
        <v>1</v>
      </c>
      <c r="H682" s="126">
        <v>1</v>
      </c>
      <c r="I682" s="126">
        <v>1</v>
      </c>
      <c r="J682" s="126">
        <v>1</v>
      </c>
      <c r="K682" s="126">
        <v>1</v>
      </c>
      <c r="L682" s="126">
        <v>1</v>
      </c>
      <c r="M682" s="126">
        <v>1</v>
      </c>
      <c r="N682" s="126">
        <v>1</v>
      </c>
      <c r="O682" s="126">
        <v>2</v>
      </c>
      <c r="P682" s="127">
        <f t="shared" si="33"/>
        <v>1.0833333333333333</v>
      </c>
      <c r="Q682" s="76"/>
      <c r="S682" s="77"/>
    </row>
    <row r="683" spans="1:19" ht="15.75" thickBot="1" x14ac:dyDescent="0.3">
      <c r="A683" s="114"/>
      <c r="B683" s="128"/>
      <c r="C683" s="129" t="s">
        <v>7</v>
      </c>
      <c r="D683" s="130">
        <v>1</v>
      </c>
      <c r="E683" s="130">
        <v>1</v>
      </c>
      <c r="F683" s="130">
        <v>1</v>
      </c>
      <c r="G683" s="130">
        <v>1</v>
      </c>
      <c r="H683" s="130">
        <v>1</v>
      </c>
      <c r="I683" s="130">
        <v>1</v>
      </c>
      <c r="J683" s="130">
        <v>1</v>
      </c>
      <c r="K683" s="130">
        <v>1</v>
      </c>
      <c r="L683" s="130">
        <v>1</v>
      </c>
      <c r="M683" s="130">
        <v>1</v>
      </c>
      <c r="N683" s="130">
        <v>1</v>
      </c>
      <c r="O683" s="130">
        <v>2</v>
      </c>
      <c r="P683" s="131">
        <f t="shared" si="33"/>
        <v>1.0833333333333333</v>
      </c>
      <c r="Q683" s="76"/>
      <c r="S683" s="77"/>
    </row>
    <row r="684" spans="1:19" ht="15" x14ac:dyDescent="0.25">
      <c r="A684" s="114"/>
      <c r="B684" s="115" t="s">
        <v>49</v>
      </c>
      <c r="C684" s="114" t="s">
        <v>4</v>
      </c>
      <c r="D684" s="112">
        <v>13</v>
      </c>
      <c r="E684" s="112">
        <v>13</v>
      </c>
      <c r="F684" s="112">
        <v>13</v>
      </c>
      <c r="G684" s="112">
        <v>13</v>
      </c>
      <c r="H684" s="112">
        <v>13</v>
      </c>
      <c r="I684" s="112">
        <v>13</v>
      </c>
      <c r="J684" s="112">
        <v>13</v>
      </c>
      <c r="K684" s="112">
        <v>15</v>
      </c>
      <c r="L684" s="112">
        <v>15</v>
      </c>
      <c r="M684" s="112">
        <v>15</v>
      </c>
      <c r="N684" s="112">
        <v>15</v>
      </c>
      <c r="O684" s="112">
        <v>17</v>
      </c>
      <c r="P684" s="113">
        <f t="shared" si="33"/>
        <v>14</v>
      </c>
      <c r="Q684" s="76"/>
      <c r="S684" s="77"/>
    </row>
    <row r="685" spans="1:19" ht="15" x14ac:dyDescent="0.25">
      <c r="A685" s="114"/>
      <c r="B685" s="115"/>
      <c r="C685" s="114" t="s">
        <v>5</v>
      </c>
      <c r="D685" s="112">
        <v>12</v>
      </c>
      <c r="E685" s="112">
        <v>12</v>
      </c>
      <c r="F685" s="112">
        <v>12</v>
      </c>
      <c r="G685" s="112">
        <v>12</v>
      </c>
      <c r="H685" s="112">
        <v>12</v>
      </c>
      <c r="I685" s="112">
        <v>12</v>
      </c>
      <c r="J685" s="112">
        <v>12</v>
      </c>
      <c r="K685" s="112">
        <v>12</v>
      </c>
      <c r="L685" s="112">
        <v>12</v>
      </c>
      <c r="M685" s="112">
        <v>12</v>
      </c>
      <c r="N685" s="112">
        <v>12</v>
      </c>
      <c r="O685" s="112">
        <v>12</v>
      </c>
      <c r="P685" s="113">
        <f t="shared" si="33"/>
        <v>12</v>
      </c>
      <c r="Q685" s="76"/>
      <c r="S685" s="77"/>
    </row>
    <row r="686" spans="1:19" ht="15" x14ac:dyDescent="0.25">
      <c r="A686" s="114"/>
      <c r="B686" s="115"/>
      <c r="C686" s="114" t="s">
        <v>8</v>
      </c>
      <c r="D686" s="112">
        <v>4</v>
      </c>
      <c r="E686" s="112">
        <v>4</v>
      </c>
      <c r="F686" s="112">
        <v>4</v>
      </c>
      <c r="G686" s="112">
        <v>4</v>
      </c>
      <c r="H686" s="112">
        <v>4</v>
      </c>
      <c r="I686" s="112">
        <v>4</v>
      </c>
      <c r="J686" s="112">
        <v>4</v>
      </c>
      <c r="K686" s="112">
        <v>4</v>
      </c>
      <c r="L686" s="112">
        <v>4</v>
      </c>
      <c r="M686" s="112">
        <v>4</v>
      </c>
      <c r="N686" s="112">
        <v>4</v>
      </c>
      <c r="O686" s="112">
        <v>4</v>
      </c>
      <c r="P686" s="113">
        <f t="shared" si="33"/>
        <v>4</v>
      </c>
      <c r="Q686" s="76"/>
      <c r="S686" s="77"/>
    </row>
    <row r="687" spans="1:19" ht="15" x14ac:dyDescent="0.25">
      <c r="A687" s="114"/>
      <c r="B687" s="115"/>
      <c r="C687" s="114" t="s">
        <v>10</v>
      </c>
      <c r="D687" s="112">
        <v>3</v>
      </c>
      <c r="E687" s="112">
        <v>3</v>
      </c>
      <c r="F687" s="112">
        <v>3</v>
      </c>
      <c r="G687" s="112">
        <v>3</v>
      </c>
      <c r="H687" s="112">
        <v>3</v>
      </c>
      <c r="I687" s="112">
        <v>3</v>
      </c>
      <c r="J687" s="112">
        <v>3</v>
      </c>
      <c r="K687" s="112">
        <v>3</v>
      </c>
      <c r="L687" s="112">
        <v>3</v>
      </c>
      <c r="M687" s="112">
        <v>3</v>
      </c>
      <c r="N687" s="112">
        <v>3</v>
      </c>
      <c r="O687" s="112">
        <v>5</v>
      </c>
      <c r="P687" s="113">
        <f t="shared" si="33"/>
        <v>3.1666666666666665</v>
      </c>
      <c r="Q687" s="76"/>
      <c r="S687" s="77"/>
    </row>
    <row r="688" spans="1:19" ht="15" x14ac:dyDescent="0.25">
      <c r="A688" s="114"/>
      <c r="B688" s="115"/>
      <c r="C688" s="114" t="s">
        <v>11</v>
      </c>
      <c r="D688" s="112">
        <v>3</v>
      </c>
      <c r="E688" s="112">
        <v>3</v>
      </c>
      <c r="F688" s="112">
        <v>3</v>
      </c>
      <c r="G688" s="112">
        <v>3</v>
      </c>
      <c r="H688" s="112">
        <v>3</v>
      </c>
      <c r="I688" s="112">
        <v>3</v>
      </c>
      <c r="J688" s="112">
        <v>3</v>
      </c>
      <c r="K688" s="112">
        <v>3</v>
      </c>
      <c r="L688" s="112">
        <v>3</v>
      </c>
      <c r="M688" s="112">
        <v>3</v>
      </c>
      <c r="N688" s="112">
        <v>3</v>
      </c>
      <c r="O688" s="112">
        <v>3</v>
      </c>
      <c r="P688" s="113">
        <f t="shared" si="33"/>
        <v>3</v>
      </c>
      <c r="Q688" s="76"/>
      <c r="S688" s="77"/>
    </row>
    <row r="689" spans="1:19" ht="15" x14ac:dyDescent="0.25">
      <c r="A689" s="114"/>
      <c r="B689" s="115"/>
      <c r="C689" s="114" t="s">
        <v>6</v>
      </c>
      <c r="D689" s="112">
        <v>2</v>
      </c>
      <c r="E689" s="112">
        <v>2</v>
      </c>
      <c r="F689" s="112">
        <v>2</v>
      </c>
      <c r="G689" s="112">
        <v>2</v>
      </c>
      <c r="H689" s="112">
        <v>2</v>
      </c>
      <c r="I689" s="112">
        <v>2</v>
      </c>
      <c r="J689" s="112">
        <v>2</v>
      </c>
      <c r="K689" s="112">
        <v>2</v>
      </c>
      <c r="L689" s="112">
        <v>2</v>
      </c>
      <c r="M689" s="112">
        <v>2</v>
      </c>
      <c r="N689" s="112">
        <v>2</v>
      </c>
      <c r="O689" s="112">
        <v>2</v>
      </c>
      <c r="P689" s="113">
        <f t="shared" si="33"/>
        <v>2</v>
      </c>
      <c r="Q689" s="76"/>
      <c r="S689" s="77"/>
    </row>
    <row r="690" spans="1:19" ht="15" x14ac:dyDescent="0.25">
      <c r="A690" s="114"/>
      <c r="B690" s="115"/>
      <c r="C690" s="114" t="s">
        <v>15</v>
      </c>
      <c r="D690" s="112">
        <v>1</v>
      </c>
      <c r="E690" s="112">
        <v>1</v>
      </c>
      <c r="F690" s="112">
        <v>1</v>
      </c>
      <c r="G690" s="112">
        <v>1</v>
      </c>
      <c r="H690" s="112">
        <v>1</v>
      </c>
      <c r="I690" s="112">
        <v>1</v>
      </c>
      <c r="J690" s="112">
        <v>1</v>
      </c>
      <c r="K690" s="112">
        <v>1</v>
      </c>
      <c r="L690" s="112">
        <v>1</v>
      </c>
      <c r="M690" s="112">
        <v>1</v>
      </c>
      <c r="N690" s="112">
        <v>1</v>
      </c>
      <c r="O690" s="112">
        <v>1</v>
      </c>
      <c r="P690" s="113">
        <f t="shared" si="33"/>
        <v>1</v>
      </c>
      <c r="Q690" s="76"/>
      <c r="S690" s="77"/>
    </row>
    <row r="691" spans="1:19" ht="15" x14ac:dyDescent="0.25">
      <c r="A691" s="114"/>
      <c r="B691" s="115"/>
      <c r="C691" s="114" t="s">
        <v>13</v>
      </c>
      <c r="D691" s="112">
        <v>1</v>
      </c>
      <c r="E691" s="112">
        <v>1</v>
      </c>
      <c r="F691" s="112">
        <v>1</v>
      </c>
      <c r="G691" s="112">
        <v>1</v>
      </c>
      <c r="H691" s="112">
        <v>1</v>
      </c>
      <c r="I691" s="112">
        <v>1</v>
      </c>
      <c r="J691" s="112">
        <v>1</v>
      </c>
      <c r="K691" s="112">
        <v>1</v>
      </c>
      <c r="L691" s="112">
        <v>1</v>
      </c>
      <c r="M691" s="112">
        <v>1</v>
      </c>
      <c r="N691" s="112">
        <v>1</v>
      </c>
      <c r="O691" s="112">
        <v>1</v>
      </c>
      <c r="P691" s="113">
        <f t="shared" si="33"/>
        <v>1</v>
      </c>
      <c r="Q691" s="76"/>
      <c r="S691" s="77"/>
    </row>
    <row r="692" spans="1:19" ht="15.75" thickBot="1" x14ac:dyDescent="0.3">
      <c r="A692" s="114"/>
      <c r="B692" s="116"/>
      <c r="C692" s="117" t="s">
        <v>7</v>
      </c>
      <c r="D692" s="111">
        <v>1</v>
      </c>
      <c r="E692" s="111">
        <v>1</v>
      </c>
      <c r="F692" s="111">
        <v>1</v>
      </c>
      <c r="G692" s="111">
        <v>1</v>
      </c>
      <c r="H692" s="111">
        <v>1</v>
      </c>
      <c r="I692" s="111">
        <v>1</v>
      </c>
      <c r="J692" s="111">
        <v>1</v>
      </c>
      <c r="K692" s="111">
        <v>1</v>
      </c>
      <c r="L692" s="111">
        <v>1</v>
      </c>
      <c r="M692" s="111"/>
      <c r="N692" s="111"/>
      <c r="O692" s="111"/>
      <c r="P692" s="94">
        <f t="shared" si="33"/>
        <v>1</v>
      </c>
      <c r="Q692" s="76"/>
      <c r="S692" s="77"/>
    </row>
    <row r="693" spans="1:19" ht="15" x14ac:dyDescent="0.25">
      <c r="A693" s="114"/>
      <c r="B693" s="124" t="s">
        <v>54</v>
      </c>
      <c r="C693" s="125" t="s">
        <v>4</v>
      </c>
      <c r="D693" s="126">
        <v>13</v>
      </c>
      <c r="E693" s="126">
        <v>13</v>
      </c>
      <c r="F693" s="126">
        <v>13</v>
      </c>
      <c r="G693" s="126">
        <v>13</v>
      </c>
      <c r="H693" s="126">
        <v>13</v>
      </c>
      <c r="I693" s="126">
        <v>13</v>
      </c>
      <c r="J693" s="126">
        <v>13</v>
      </c>
      <c r="K693" s="126">
        <v>13</v>
      </c>
      <c r="L693" s="126">
        <v>13</v>
      </c>
      <c r="M693" s="126">
        <v>13</v>
      </c>
      <c r="N693" s="126">
        <v>13</v>
      </c>
      <c r="O693" s="126">
        <v>13</v>
      </c>
      <c r="P693" s="127">
        <f t="shared" si="33"/>
        <v>13</v>
      </c>
      <c r="Q693" s="76"/>
      <c r="S693" s="77"/>
    </row>
    <row r="694" spans="1:19" ht="15" x14ac:dyDescent="0.25">
      <c r="A694" s="114"/>
      <c r="B694" s="124"/>
      <c r="C694" s="125" t="s">
        <v>5</v>
      </c>
      <c r="D694" s="126">
        <v>7</v>
      </c>
      <c r="E694" s="126">
        <v>7</v>
      </c>
      <c r="F694" s="126">
        <v>8</v>
      </c>
      <c r="G694" s="126">
        <v>8</v>
      </c>
      <c r="H694" s="126">
        <v>8</v>
      </c>
      <c r="I694" s="126">
        <v>8</v>
      </c>
      <c r="J694" s="126">
        <v>8</v>
      </c>
      <c r="K694" s="126">
        <v>8</v>
      </c>
      <c r="L694" s="126">
        <v>8</v>
      </c>
      <c r="M694" s="126">
        <v>8</v>
      </c>
      <c r="N694" s="126">
        <v>8</v>
      </c>
      <c r="O694" s="126">
        <v>8</v>
      </c>
      <c r="P694" s="127">
        <f t="shared" si="33"/>
        <v>7.833333333333333</v>
      </c>
      <c r="Q694" s="76"/>
      <c r="S694" s="77"/>
    </row>
    <row r="695" spans="1:19" ht="15" x14ac:dyDescent="0.25">
      <c r="A695" s="114"/>
      <c r="B695" s="124"/>
      <c r="C695" s="125" t="s">
        <v>7</v>
      </c>
      <c r="D695" s="126">
        <v>3</v>
      </c>
      <c r="E695" s="126">
        <v>3</v>
      </c>
      <c r="F695" s="126">
        <v>3</v>
      </c>
      <c r="G695" s="126">
        <v>3</v>
      </c>
      <c r="H695" s="126">
        <v>3</v>
      </c>
      <c r="I695" s="126">
        <v>3</v>
      </c>
      <c r="J695" s="126">
        <v>3</v>
      </c>
      <c r="K695" s="126">
        <v>3</v>
      </c>
      <c r="L695" s="126">
        <v>3</v>
      </c>
      <c r="M695" s="126">
        <v>3</v>
      </c>
      <c r="N695" s="126">
        <v>3</v>
      </c>
      <c r="O695" s="126">
        <v>3</v>
      </c>
      <c r="P695" s="127">
        <f t="shared" si="33"/>
        <v>3</v>
      </c>
      <c r="Q695" s="76"/>
      <c r="S695" s="77"/>
    </row>
    <row r="696" spans="1:19" ht="15" x14ac:dyDescent="0.25">
      <c r="A696" s="114"/>
      <c r="B696" s="124"/>
      <c r="C696" s="125" t="s">
        <v>15</v>
      </c>
      <c r="D696" s="126">
        <v>3</v>
      </c>
      <c r="E696" s="126">
        <v>3</v>
      </c>
      <c r="F696" s="126">
        <v>3</v>
      </c>
      <c r="G696" s="126">
        <v>3</v>
      </c>
      <c r="H696" s="126">
        <v>3</v>
      </c>
      <c r="I696" s="126">
        <v>3</v>
      </c>
      <c r="J696" s="126">
        <v>3</v>
      </c>
      <c r="K696" s="126">
        <v>3</v>
      </c>
      <c r="L696" s="126">
        <v>3</v>
      </c>
      <c r="M696" s="126">
        <v>3</v>
      </c>
      <c r="N696" s="126">
        <v>3</v>
      </c>
      <c r="O696" s="126">
        <v>3</v>
      </c>
      <c r="P696" s="127">
        <f t="shared" si="33"/>
        <v>3</v>
      </c>
      <c r="Q696" s="76"/>
      <c r="S696" s="77"/>
    </row>
    <row r="697" spans="1:19" ht="15" x14ac:dyDescent="0.25">
      <c r="A697" s="114"/>
      <c r="B697" s="124"/>
      <c r="C697" s="125" t="s">
        <v>9</v>
      </c>
      <c r="D697" s="126">
        <v>2</v>
      </c>
      <c r="E697" s="126">
        <v>2</v>
      </c>
      <c r="F697" s="126">
        <v>2</v>
      </c>
      <c r="G697" s="126">
        <v>2</v>
      </c>
      <c r="H697" s="126">
        <v>2</v>
      </c>
      <c r="I697" s="126">
        <v>2</v>
      </c>
      <c r="J697" s="126">
        <v>2</v>
      </c>
      <c r="K697" s="126">
        <v>2</v>
      </c>
      <c r="L697" s="126">
        <v>2</v>
      </c>
      <c r="M697" s="126">
        <v>2</v>
      </c>
      <c r="N697" s="126">
        <v>2</v>
      </c>
      <c r="O697" s="126">
        <v>2</v>
      </c>
      <c r="P697" s="127">
        <f t="shared" si="33"/>
        <v>2</v>
      </c>
      <c r="Q697" s="76"/>
      <c r="S697" s="77"/>
    </row>
    <row r="698" spans="1:19" ht="15" x14ac:dyDescent="0.25">
      <c r="A698" s="114"/>
      <c r="B698" s="124"/>
      <c r="C698" s="125" t="s">
        <v>12</v>
      </c>
      <c r="D698" s="126">
        <v>1</v>
      </c>
      <c r="E698" s="126">
        <v>1</v>
      </c>
      <c r="F698" s="126">
        <v>1</v>
      </c>
      <c r="G698" s="126">
        <v>1</v>
      </c>
      <c r="H698" s="126">
        <v>1</v>
      </c>
      <c r="I698" s="126">
        <v>1</v>
      </c>
      <c r="J698" s="126">
        <v>1</v>
      </c>
      <c r="K698" s="126">
        <v>1</v>
      </c>
      <c r="L698" s="126">
        <v>1</v>
      </c>
      <c r="M698" s="126">
        <v>1</v>
      </c>
      <c r="N698" s="126">
        <v>1</v>
      </c>
      <c r="O698" s="126">
        <v>1</v>
      </c>
      <c r="P698" s="127">
        <f t="shared" si="33"/>
        <v>1</v>
      </c>
      <c r="Q698" s="76"/>
      <c r="S698" s="77"/>
    </row>
    <row r="699" spans="1:19" ht="15" x14ac:dyDescent="0.25">
      <c r="A699" s="114"/>
      <c r="B699" s="124"/>
      <c r="C699" s="125" t="s">
        <v>6</v>
      </c>
      <c r="D699" s="126">
        <v>1</v>
      </c>
      <c r="E699" s="126">
        <v>1</v>
      </c>
      <c r="F699" s="126">
        <v>1</v>
      </c>
      <c r="G699" s="126">
        <v>1</v>
      </c>
      <c r="H699" s="126">
        <v>1</v>
      </c>
      <c r="I699" s="126">
        <v>1</v>
      </c>
      <c r="J699" s="126">
        <v>1</v>
      </c>
      <c r="K699" s="126">
        <v>1</v>
      </c>
      <c r="L699" s="126">
        <v>1</v>
      </c>
      <c r="M699" s="126">
        <v>1</v>
      </c>
      <c r="N699" s="126">
        <v>1</v>
      </c>
      <c r="O699" s="126">
        <v>1</v>
      </c>
      <c r="P699" s="127">
        <f t="shared" si="33"/>
        <v>1</v>
      </c>
      <c r="Q699" s="76"/>
      <c r="S699" s="77"/>
    </row>
    <row r="700" spans="1:19" ht="15" x14ac:dyDescent="0.25">
      <c r="A700" s="114"/>
      <c r="B700" s="124"/>
      <c r="C700" s="125" t="s">
        <v>17</v>
      </c>
      <c r="D700" s="126">
        <v>1</v>
      </c>
      <c r="E700" s="126">
        <v>1</v>
      </c>
      <c r="F700" s="126">
        <v>1</v>
      </c>
      <c r="G700" s="126">
        <v>1</v>
      </c>
      <c r="H700" s="126">
        <v>1</v>
      </c>
      <c r="I700" s="126">
        <v>1</v>
      </c>
      <c r="J700" s="126">
        <v>1</v>
      </c>
      <c r="K700" s="126">
        <v>1</v>
      </c>
      <c r="L700" s="126">
        <v>1</v>
      </c>
      <c r="M700" s="126">
        <v>1</v>
      </c>
      <c r="N700" s="126">
        <v>1</v>
      </c>
      <c r="O700" s="126">
        <v>1</v>
      </c>
      <c r="P700" s="127">
        <f t="shared" si="33"/>
        <v>1</v>
      </c>
      <c r="Q700" s="76"/>
      <c r="S700" s="77"/>
    </row>
    <row r="701" spans="1:19" ht="15" x14ac:dyDescent="0.25">
      <c r="A701" s="114"/>
      <c r="B701" s="124"/>
      <c r="C701" s="125" t="s">
        <v>16</v>
      </c>
      <c r="D701" s="126">
        <v>1</v>
      </c>
      <c r="E701" s="126">
        <v>1</v>
      </c>
      <c r="F701" s="126">
        <v>1</v>
      </c>
      <c r="G701" s="126">
        <v>1</v>
      </c>
      <c r="H701" s="126">
        <v>1</v>
      </c>
      <c r="I701" s="126">
        <v>1</v>
      </c>
      <c r="J701" s="126">
        <v>1</v>
      </c>
      <c r="K701" s="126">
        <v>1</v>
      </c>
      <c r="L701" s="126">
        <v>1</v>
      </c>
      <c r="M701" s="126">
        <v>1</v>
      </c>
      <c r="N701" s="126">
        <v>1</v>
      </c>
      <c r="O701" s="126">
        <v>1</v>
      </c>
      <c r="P701" s="127">
        <f t="shared" si="33"/>
        <v>1</v>
      </c>
      <c r="Q701" s="76"/>
      <c r="S701" s="77"/>
    </row>
    <row r="702" spans="1:19" ht="15" x14ac:dyDescent="0.25">
      <c r="A702" s="114"/>
      <c r="B702" s="124"/>
      <c r="C702" s="125" t="s">
        <v>21</v>
      </c>
      <c r="D702" s="126">
        <v>1</v>
      </c>
      <c r="E702" s="126">
        <v>1</v>
      </c>
      <c r="F702" s="126">
        <v>1</v>
      </c>
      <c r="G702" s="126">
        <v>1</v>
      </c>
      <c r="H702" s="126">
        <v>1</v>
      </c>
      <c r="I702" s="126">
        <v>1</v>
      </c>
      <c r="J702" s="126">
        <v>1</v>
      </c>
      <c r="K702" s="126">
        <v>1</v>
      </c>
      <c r="L702" s="126">
        <v>1</v>
      </c>
      <c r="M702" s="126">
        <v>1</v>
      </c>
      <c r="N702" s="126">
        <v>1</v>
      </c>
      <c r="O702" s="126">
        <v>1</v>
      </c>
      <c r="P702" s="127">
        <f t="shared" si="33"/>
        <v>1</v>
      </c>
      <c r="Q702" s="76"/>
      <c r="S702" s="77"/>
    </row>
    <row r="703" spans="1:19" ht="15" x14ac:dyDescent="0.25">
      <c r="A703" s="114"/>
      <c r="B703" s="124"/>
      <c r="C703" s="125" t="s">
        <v>20</v>
      </c>
      <c r="D703" s="126">
        <v>1</v>
      </c>
      <c r="E703" s="126">
        <v>1</v>
      </c>
      <c r="F703" s="126">
        <v>1</v>
      </c>
      <c r="G703" s="126">
        <v>1</v>
      </c>
      <c r="H703" s="126">
        <v>1</v>
      </c>
      <c r="I703" s="126">
        <v>1</v>
      </c>
      <c r="J703" s="126">
        <v>1</v>
      </c>
      <c r="K703" s="126">
        <v>1</v>
      </c>
      <c r="L703" s="126">
        <v>1</v>
      </c>
      <c r="M703" s="126">
        <v>1</v>
      </c>
      <c r="N703" s="126">
        <v>1</v>
      </c>
      <c r="O703" s="126">
        <v>1</v>
      </c>
      <c r="P703" s="127">
        <f t="shared" si="33"/>
        <v>1</v>
      </c>
      <c r="Q703" s="76"/>
      <c r="S703" s="77"/>
    </row>
    <row r="704" spans="1:19" ht="15" x14ac:dyDescent="0.25">
      <c r="A704" s="114"/>
      <c r="B704" s="124"/>
      <c r="C704" s="125" t="s">
        <v>8</v>
      </c>
      <c r="D704" s="126">
        <v>1</v>
      </c>
      <c r="E704" s="126">
        <v>1</v>
      </c>
      <c r="F704" s="126">
        <v>1</v>
      </c>
      <c r="G704" s="126">
        <v>1</v>
      </c>
      <c r="H704" s="126">
        <v>1</v>
      </c>
      <c r="I704" s="126">
        <v>1</v>
      </c>
      <c r="J704" s="126">
        <v>1</v>
      </c>
      <c r="K704" s="126">
        <v>1</v>
      </c>
      <c r="L704" s="126">
        <v>1</v>
      </c>
      <c r="M704" s="126">
        <v>1</v>
      </c>
      <c r="N704" s="126">
        <v>1</v>
      </c>
      <c r="O704" s="126">
        <v>1</v>
      </c>
      <c r="P704" s="127">
        <f t="shared" si="33"/>
        <v>1</v>
      </c>
      <c r="Q704" s="76"/>
      <c r="S704" s="77"/>
    </row>
    <row r="705" spans="1:19" ht="15.75" thickBot="1" x14ac:dyDescent="0.3">
      <c r="A705" s="114"/>
      <c r="B705" s="128"/>
      <c r="C705" s="129" t="s">
        <v>13</v>
      </c>
      <c r="D705" s="130">
        <v>1</v>
      </c>
      <c r="E705" s="130">
        <v>1</v>
      </c>
      <c r="F705" s="130">
        <v>1</v>
      </c>
      <c r="G705" s="130">
        <v>1</v>
      </c>
      <c r="H705" s="130">
        <v>1</v>
      </c>
      <c r="I705" s="130">
        <v>1</v>
      </c>
      <c r="J705" s="130">
        <v>1</v>
      </c>
      <c r="K705" s="130">
        <v>1</v>
      </c>
      <c r="L705" s="130">
        <v>1</v>
      </c>
      <c r="M705" s="130">
        <v>1</v>
      </c>
      <c r="N705" s="130">
        <v>1</v>
      </c>
      <c r="O705" s="130">
        <v>1</v>
      </c>
      <c r="P705" s="131">
        <f t="shared" si="33"/>
        <v>1</v>
      </c>
      <c r="Q705" s="76"/>
      <c r="S705" s="77"/>
    </row>
    <row r="706" spans="1:19" ht="15" x14ac:dyDescent="0.25">
      <c r="A706" s="114"/>
      <c r="B706" s="115" t="s">
        <v>56</v>
      </c>
      <c r="C706" s="114" t="s">
        <v>7</v>
      </c>
      <c r="D706" s="112">
        <v>5</v>
      </c>
      <c r="E706" s="112">
        <v>5</v>
      </c>
      <c r="F706" s="112">
        <v>5</v>
      </c>
      <c r="G706" s="112">
        <v>5</v>
      </c>
      <c r="H706" s="112">
        <v>5</v>
      </c>
      <c r="I706" s="112">
        <v>5</v>
      </c>
      <c r="J706" s="112">
        <v>5</v>
      </c>
      <c r="K706" s="112">
        <v>5</v>
      </c>
      <c r="L706" s="112">
        <v>5</v>
      </c>
      <c r="M706" s="112">
        <v>5</v>
      </c>
      <c r="N706" s="112">
        <v>5</v>
      </c>
      <c r="O706" s="112">
        <v>5</v>
      </c>
      <c r="P706" s="113">
        <f t="shared" si="33"/>
        <v>5</v>
      </c>
      <c r="Q706" s="76"/>
      <c r="S706" s="77"/>
    </row>
    <row r="707" spans="1:19" ht="15.75" thickBot="1" x14ac:dyDescent="0.3">
      <c r="A707" s="114"/>
      <c r="B707" s="116"/>
      <c r="C707" s="117" t="s">
        <v>5</v>
      </c>
      <c r="D707" s="111">
        <v>1</v>
      </c>
      <c r="E707" s="111">
        <v>1</v>
      </c>
      <c r="F707" s="111">
        <v>1</v>
      </c>
      <c r="G707" s="111">
        <v>1</v>
      </c>
      <c r="H707" s="111">
        <v>1</v>
      </c>
      <c r="I707" s="111">
        <v>1</v>
      </c>
      <c r="J707" s="111">
        <v>1</v>
      </c>
      <c r="K707" s="111">
        <v>1</v>
      </c>
      <c r="L707" s="111">
        <v>1</v>
      </c>
      <c r="M707" s="111">
        <v>1</v>
      </c>
      <c r="N707" s="111">
        <v>1</v>
      </c>
      <c r="O707" s="111">
        <v>1</v>
      </c>
      <c r="P707" s="94">
        <f t="shared" si="33"/>
        <v>1</v>
      </c>
      <c r="Q707" s="76"/>
      <c r="S707" s="77"/>
    </row>
    <row r="708" spans="1:19" ht="15" x14ac:dyDescent="0.25">
      <c r="A708" s="114"/>
      <c r="B708" s="124" t="s">
        <v>57</v>
      </c>
      <c r="C708" s="125" t="s">
        <v>4</v>
      </c>
      <c r="D708" s="126">
        <v>3</v>
      </c>
      <c r="E708" s="126">
        <v>2</v>
      </c>
      <c r="F708" s="126">
        <v>2</v>
      </c>
      <c r="G708" s="126">
        <v>2</v>
      </c>
      <c r="H708" s="126">
        <v>2</v>
      </c>
      <c r="I708" s="126">
        <v>2</v>
      </c>
      <c r="J708" s="126">
        <v>2</v>
      </c>
      <c r="K708" s="126">
        <v>2</v>
      </c>
      <c r="L708" s="126">
        <v>2</v>
      </c>
      <c r="M708" s="126">
        <v>2</v>
      </c>
      <c r="N708" s="126">
        <v>2</v>
      </c>
      <c r="O708" s="126">
        <v>2</v>
      </c>
      <c r="P708" s="127">
        <f t="shared" si="33"/>
        <v>2.0833333333333335</v>
      </c>
      <c r="Q708" s="76"/>
      <c r="S708" s="77"/>
    </row>
    <row r="709" spans="1:19" ht="15" x14ac:dyDescent="0.25">
      <c r="A709" s="114"/>
      <c r="B709" s="124"/>
      <c r="C709" s="125" t="s">
        <v>5</v>
      </c>
      <c r="D709" s="126">
        <v>2</v>
      </c>
      <c r="E709" s="126">
        <v>2</v>
      </c>
      <c r="F709" s="126">
        <v>2</v>
      </c>
      <c r="G709" s="126">
        <v>2</v>
      </c>
      <c r="H709" s="126">
        <v>2</v>
      </c>
      <c r="I709" s="126">
        <v>2</v>
      </c>
      <c r="J709" s="126">
        <v>2</v>
      </c>
      <c r="K709" s="126">
        <v>2</v>
      </c>
      <c r="L709" s="126">
        <v>2</v>
      </c>
      <c r="M709" s="126">
        <v>2</v>
      </c>
      <c r="N709" s="126">
        <v>2</v>
      </c>
      <c r="O709" s="126">
        <v>2</v>
      </c>
      <c r="P709" s="127">
        <f t="shared" si="33"/>
        <v>2</v>
      </c>
      <c r="Q709" s="76"/>
      <c r="S709" s="77"/>
    </row>
    <row r="710" spans="1:19" ht="15.75" thickBot="1" x14ac:dyDescent="0.3">
      <c r="A710" s="114"/>
      <c r="B710" s="128"/>
      <c r="C710" s="129" t="s">
        <v>7</v>
      </c>
      <c r="D710" s="130">
        <v>1</v>
      </c>
      <c r="E710" s="130">
        <v>1</v>
      </c>
      <c r="F710" s="130">
        <v>1</v>
      </c>
      <c r="G710" s="130">
        <v>1</v>
      </c>
      <c r="H710" s="130">
        <v>1</v>
      </c>
      <c r="I710" s="130">
        <v>1</v>
      </c>
      <c r="J710" s="130">
        <v>1</v>
      </c>
      <c r="K710" s="130">
        <v>1</v>
      </c>
      <c r="L710" s="130">
        <v>1</v>
      </c>
      <c r="M710" s="130">
        <v>1</v>
      </c>
      <c r="N710" s="130">
        <v>1</v>
      </c>
      <c r="O710" s="130">
        <v>1</v>
      </c>
      <c r="P710" s="131">
        <f t="shared" si="33"/>
        <v>1</v>
      </c>
      <c r="Q710" s="76"/>
      <c r="S710" s="77"/>
    </row>
    <row r="711" spans="1:19" ht="15" x14ac:dyDescent="0.25">
      <c r="A711" s="114"/>
      <c r="B711" s="118" t="s">
        <v>55</v>
      </c>
      <c r="C711" s="119" t="s">
        <v>11</v>
      </c>
      <c r="D711" s="120">
        <v>1</v>
      </c>
      <c r="E711" s="120">
        <v>1</v>
      </c>
      <c r="F711" s="120">
        <v>1</v>
      </c>
      <c r="G711" s="120">
        <v>1</v>
      </c>
      <c r="H711" s="120">
        <v>1</v>
      </c>
      <c r="I711" s="120">
        <v>1</v>
      </c>
      <c r="J711" s="120">
        <v>1</v>
      </c>
      <c r="K711" s="120">
        <v>1</v>
      </c>
      <c r="L711" s="120">
        <v>1</v>
      </c>
      <c r="M711" s="120">
        <v>1</v>
      </c>
      <c r="N711" s="120">
        <v>1</v>
      </c>
      <c r="O711" s="120">
        <v>1</v>
      </c>
      <c r="P711" s="121">
        <f t="shared" si="33"/>
        <v>1</v>
      </c>
      <c r="Q711" s="76"/>
      <c r="S711" s="77"/>
    </row>
    <row r="712" spans="1:19" ht="15" x14ac:dyDescent="0.25">
      <c r="A712" s="114"/>
      <c r="B712" s="115"/>
      <c r="C712" s="114" t="s">
        <v>4</v>
      </c>
      <c r="D712" s="112">
        <v>1</v>
      </c>
      <c r="E712" s="112">
        <v>1</v>
      </c>
      <c r="F712" s="112">
        <v>1</v>
      </c>
      <c r="G712" s="112">
        <v>1</v>
      </c>
      <c r="H712" s="112">
        <v>1</v>
      </c>
      <c r="I712" s="112">
        <v>1</v>
      </c>
      <c r="J712" s="112">
        <v>1</v>
      </c>
      <c r="K712" s="112">
        <v>1</v>
      </c>
      <c r="L712" s="112">
        <v>1</v>
      </c>
      <c r="M712" s="112">
        <v>1</v>
      </c>
      <c r="N712" s="112">
        <v>1</v>
      </c>
      <c r="O712" s="112">
        <v>1</v>
      </c>
      <c r="P712" s="113">
        <f t="shared" si="33"/>
        <v>1</v>
      </c>
      <c r="Q712" s="76"/>
      <c r="S712" s="77"/>
    </row>
    <row r="713" spans="1:19" ht="15" x14ac:dyDescent="0.25">
      <c r="A713" s="114"/>
      <c r="B713" s="115"/>
      <c r="C713" s="114" t="s">
        <v>72</v>
      </c>
      <c r="D713" s="112">
        <v>1</v>
      </c>
      <c r="E713" s="112">
        <v>1</v>
      </c>
      <c r="F713" s="112">
        <v>1</v>
      </c>
      <c r="G713" s="112">
        <v>1</v>
      </c>
      <c r="H713" s="112">
        <v>1</v>
      </c>
      <c r="I713" s="112">
        <v>1</v>
      </c>
      <c r="J713" s="112">
        <v>1</v>
      </c>
      <c r="K713" s="112">
        <v>1</v>
      </c>
      <c r="L713" s="112">
        <v>1</v>
      </c>
      <c r="M713" s="112">
        <v>1</v>
      </c>
      <c r="N713" s="112">
        <v>1</v>
      </c>
      <c r="O713" s="112">
        <v>1</v>
      </c>
      <c r="P713" s="113">
        <f t="shared" ref="P713:P721" si="34">AVERAGE(D713:O713)</f>
        <v>1</v>
      </c>
      <c r="Q713" s="76"/>
      <c r="S713" s="77"/>
    </row>
    <row r="714" spans="1:19" ht="15" x14ac:dyDescent="0.25">
      <c r="A714" s="114"/>
      <c r="B714" s="115"/>
      <c r="C714" s="114" t="s">
        <v>21</v>
      </c>
      <c r="D714" s="112">
        <v>1</v>
      </c>
      <c r="E714" s="112">
        <v>1</v>
      </c>
      <c r="F714" s="112">
        <v>1</v>
      </c>
      <c r="G714" s="112">
        <v>1</v>
      </c>
      <c r="H714" s="112">
        <v>1</v>
      </c>
      <c r="I714" s="112">
        <v>1</v>
      </c>
      <c r="J714" s="112">
        <v>1</v>
      </c>
      <c r="K714" s="112">
        <v>1</v>
      </c>
      <c r="L714" s="112">
        <v>1</v>
      </c>
      <c r="M714" s="112">
        <v>1</v>
      </c>
      <c r="N714" s="112">
        <v>1</v>
      </c>
      <c r="O714" s="112">
        <v>1</v>
      </c>
      <c r="P714" s="113">
        <f t="shared" si="34"/>
        <v>1</v>
      </c>
      <c r="Q714" s="76"/>
      <c r="S714" s="77"/>
    </row>
    <row r="715" spans="1:19" ht="15" x14ac:dyDescent="0.25">
      <c r="A715" s="114"/>
      <c r="B715" s="115"/>
      <c r="C715" s="114" t="s">
        <v>6</v>
      </c>
      <c r="D715" s="112"/>
      <c r="E715" s="112"/>
      <c r="F715" s="112"/>
      <c r="G715" s="112">
        <v>1</v>
      </c>
      <c r="H715" s="112">
        <v>1</v>
      </c>
      <c r="I715" s="112">
        <v>1</v>
      </c>
      <c r="J715" s="112">
        <v>1</v>
      </c>
      <c r="K715" s="112">
        <v>1</v>
      </c>
      <c r="L715" s="112">
        <v>1</v>
      </c>
      <c r="M715" s="112">
        <v>1</v>
      </c>
      <c r="N715" s="112">
        <v>1</v>
      </c>
      <c r="O715" s="112">
        <v>1</v>
      </c>
      <c r="P715" s="113">
        <f t="shared" si="34"/>
        <v>1</v>
      </c>
      <c r="Q715" s="76"/>
      <c r="S715" s="77"/>
    </row>
    <row r="716" spans="1:19" ht="15" x14ac:dyDescent="0.25">
      <c r="A716" s="114"/>
      <c r="B716" s="115"/>
      <c r="C716" s="114" t="s">
        <v>13</v>
      </c>
      <c r="D716" s="112"/>
      <c r="E716" s="112"/>
      <c r="F716" s="112"/>
      <c r="G716" s="112"/>
      <c r="H716" s="112"/>
      <c r="I716" s="112"/>
      <c r="J716" s="112"/>
      <c r="K716" s="112"/>
      <c r="L716" s="112"/>
      <c r="M716" s="112"/>
      <c r="N716" s="112"/>
      <c r="O716" s="112">
        <v>1</v>
      </c>
      <c r="P716" s="112">
        <f t="shared" si="34"/>
        <v>1</v>
      </c>
      <c r="Q716" s="76"/>
      <c r="S716" s="77"/>
    </row>
    <row r="717" spans="1:19" ht="15.75" thickBot="1" x14ac:dyDescent="0.3">
      <c r="A717" s="114"/>
      <c r="B717" s="116"/>
      <c r="C717" s="117" t="s">
        <v>12</v>
      </c>
      <c r="D717" s="111"/>
      <c r="E717" s="111"/>
      <c r="F717" s="111"/>
      <c r="G717" s="111"/>
      <c r="H717" s="111"/>
      <c r="I717" s="111"/>
      <c r="J717" s="111"/>
      <c r="K717" s="111"/>
      <c r="L717" s="111"/>
      <c r="M717" s="111"/>
      <c r="N717" s="111"/>
      <c r="O717" s="111">
        <v>1</v>
      </c>
      <c r="P717" s="111">
        <f t="shared" si="34"/>
        <v>1</v>
      </c>
      <c r="Q717" s="76"/>
      <c r="S717" s="77"/>
    </row>
    <row r="718" spans="1:19" ht="15" x14ac:dyDescent="0.25">
      <c r="A718" s="114"/>
      <c r="B718" s="124" t="s">
        <v>125</v>
      </c>
      <c r="C718" s="125" t="s">
        <v>4</v>
      </c>
      <c r="D718" s="126">
        <v>2</v>
      </c>
      <c r="E718" s="126">
        <v>2</v>
      </c>
      <c r="F718" s="126">
        <v>2</v>
      </c>
      <c r="G718" s="126">
        <v>2</v>
      </c>
      <c r="H718" s="126">
        <v>2</v>
      </c>
      <c r="I718" s="126">
        <v>2</v>
      </c>
      <c r="J718" s="126">
        <v>1</v>
      </c>
      <c r="K718" s="126"/>
      <c r="L718" s="126"/>
      <c r="M718" s="126"/>
      <c r="N718" s="126"/>
      <c r="O718" s="126"/>
      <c r="P718" s="127">
        <f t="shared" si="34"/>
        <v>1.8571428571428572</v>
      </c>
      <c r="Q718" s="76"/>
      <c r="S718" s="77"/>
    </row>
    <row r="719" spans="1:19" ht="15" x14ac:dyDescent="0.25">
      <c r="A719" s="114"/>
      <c r="B719" s="124"/>
      <c r="C719" s="125" t="s">
        <v>10</v>
      </c>
      <c r="D719" s="126">
        <v>1</v>
      </c>
      <c r="E719" s="126">
        <v>1</v>
      </c>
      <c r="F719" s="126">
        <v>1</v>
      </c>
      <c r="G719" s="126">
        <v>1</v>
      </c>
      <c r="H719" s="126">
        <v>1</v>
      </c>
      <c r="I719" s="126">
        <v>1</v>
      </c>
      <c r="J719" s="126">
        <v>1</v>
      </c>
      <c r="K719" s="126"/>
      <c r="L719" s="126"/>
      <c r="M719" s="126"/>
      <c r="N719" s="126"/>
      <c r="O719" s="126"/>
      <c r="P719" s="127">
        <f t="shared" si="34"/>
        <v>1</v>
      </c>
      <c r="Q719" s="76"/>
      <c r="S719" s="77"/>
    </row>
    <row r="720" spans="1:19" ht="15.75" thickBot="1" x14ac:dyDescent="0.3">
      <c r="A720" s="114"/>
      <c r="B720" s="128"/>
      <c r="C720" s="129" t="s">
        <v>5</v>
      </c>
      <c r="D720" s="130">
        <v>1</v>
      </c>
      <c r="E720" s="130">
        <v>1</v>
      </c>
      <c r="F720" s="130">
        <v>1</v>
      </c>
      <c r="G720" s="130">
        <v>1</v>
      </c>
      <c r="H720" s="130">
        <v>1</v>
      </c>
      <c r="I720" s="130">
        <v>1</v>
      </c>
      <c r="J720" s="129">
        <v>1</v>
      </c>
      <c r="K720" s="129"/>
      <c r="L720" s="129"/>
      <c r="M720" s="129"/>
      <c r="N720" s="129"/>
      <c r="O720" s="129"/>
      <c r="P720" s="131">
        <f t="shared" si="34"/>
        <v>1</v>
      </c>
      <c r="Q720" s="76"/>
      <c r="S720" s="77"/>
    </row>
    <row r="721" spans="1:23" ht="15.75" thickBot="1" x14ac:dyDescent="0.3">
      <c r="A721" s="114"/>
      <c r="B721" s="122" t="s">
        <v>124</v>
      </c>
      <c r="C721" s="123" t="s">
        <v>4</v>
      </c>
      <c r="D721" s="123">
        <v>1</v>
      </c>
      <c r="E721" s="123">
        <v>1</v>
      </c>
      <c r="F721" s="123">
        <v>1</v>
      </c>
      <c r="G721" s="123">
        <v>1</v>
      </c>
      <c r="H721" s="123">
        <v>1</v>
      </c>
      <c r="I721" s="123">
        <v>1</v>
      </c>
      <c r="J721" s="123">
        <v>1</v>
      </c>
      <c r="K721" s="123"/>
      <c r="L721" s="123"/>
      <c r="M721" s="123"/>
      <c r="N721" s="123"/>
      <c r="O721" s="123"/>
      <c r="P721" s="123">
        <f t="shared" si="34"/>
        <v>1</v>
      </c>
      <c r="Q721" s="76"/>
      <c r="S721" s="77"/>
    </row>
    <row r="722" spans="1:23" ht="15.75" thickTop="1" x14ac:dyDescent="0.25">
      <c r="C722" s="41"/>
      <c r="D722" s="41">
        <f>SUM(D520:D721)</f>
        <v>3701</v>
      </c>
      <c r="E722" s="41">
        <f t="shared" ref="E722:P722" si="35">SUM(E520:E721)</f>
        <v>3634</v>
      </c>
      <c r="F722" s="41">
        <f t="shared" si="35"/>
        <v>3651</v>
      </c>
      <c r="G722" s="41">
        <f t="shared" si="35"/>
        <v>3679</v>
      </c>
      <c r="H722" s="41">
        <f t="shared" si="35"/>
        <v>3693</v>
      </c>
      <c r="I722" s="41">
        <f t="shared" si="35"/>
        <v>3701</v>
      </c>
      <c r="J722" s="41">
        <f t="shared" si="35"/>
        <v>3723</v>
      </c>
      <c r="K722" s="41">
        <f t="shared" si="35"/>
        <v>3763</v>
      </c>
      <c r="L722" s="41">
        <f t="shared" si="35"/>
        <v>3783</v>
      </c>
      <c r="M722" s="41">
        <f t="shared" si="35"/>
        <v>3817</v>
      </c>
      <c r="N722" s="41">
        <f t="shared" si="35"/>
        <v>3829</v>
      </c>
      <c r="O722" s="41">
        <f t="shared" si="35"/>
        <v>3900</v>
      </c>
      <c r="P722" s="41">
        <f t="shared" si="35"/>
        <v>3757.5238095238096</v>
      </c>
      <c r="Q722" s="76"/>
      <c r="S722" s="77"/>
    </row>
    <row r="723" spans="1:23" ht="15" x14ac:dyDescent="0.25">
      <c r="C723" s="21"/>
      <c r="Q723" s="76"/>
      <c r="S723" s="77"/>
    </row>
    <row r="724" spans="1:23" ht="15" x14ac:dyDescent="0.25">
      <c r="C724" s="21"/>
      <c r="Q724" s="76"/>
      <c r="S724" s="77"/>
    </row>
    <row r="725" spans="1:23" ht="15" x14ac:dyDescent="0.25">
      <c r="C725" s="21"/>
      <c r="D725" s="21"/>
      <c r="E725" s="21"/>
      <c r="F725" s="21"/>
      <c r="G725" s="21"/>
      <c r="H725" s="21"/>
      <c r="I725" s="30"/>
      <c r="Q725" s="76"/>
      <c r="S725" s="77"/>
    </row>
    <row r="726" spans="1:23" s="53" customFormat="1" x14ac:dyDescent="0.2">
      <c r="C726" s="60"/>
    </row>
    <row r="727" spans="1:23" ht="15" x14ac:dyDescent="0.25">
      <c r="C727" s="21"/>
      <c r="Q727" s="76"/>
      <c r="S727" s="77"/>
    </row>
    <row r="728" spans="1:23" ht="15" x14ac:dyDescent="0.25">
      <c r="A728" s="44"/>
      <c r="B728" s="49"/>
      <c r="C728" s="50"/>
      <c r="D728" s="50"/>
      <c r="E728" s="50"/>
      <c r="F728" s="47"/>
      <c r="G728" s="47"/>
      <c r="H728" s="47"/>
      <c r="I728" s="47"/>
      <c r="J728" s="48"/>
      <c r="K728" s="48"/>
      <c r="L728" s="48"/>
      <c r="M728" s="48"/>
      <c r="N728" s="48"/>
      <c r="O728" s="34"/>
      <c r="Q728" s="76"/>
    </row>
    <row r="729" spans="1:23" ht="15" x14ac:dyDescent="0.25">
      <c r="Q729" s="76"/>
    </row>
    <row r="730" spans="1:23" s="61" customFormat="1" ht="26.25" x14ac:dyDescent="0.4">
      <c r="B730" s="16" t="s">
        <v>32</v>
      </c>
      <c r="Q730" s="76"/>
    </row>
    <row r="731" spans="1:23" ht="121.5" customHeight="1" x14ac:dyDescent="0.25">
      <c r="B731" s="101"/>
      <c r="C731" s="101"/>
      <c r="D731" s="101"/>
      <c r="E731" s="101"/>
      <c r="F731" s="101"/>
      <c r="G731" s="101"/>
      <c r="H731" s="101"/>
      <c r="I731" s="101"/>
      <c r="J731" s="101"/>
      <c r="K731" s="101"/>
      <c r="L731" s="75"/>
      <c r="M731" s="75"/>
      <c r="N731" s="75"/>
      <c r="O731" s="75"/>
      <c r="P731" s="75"/>
      <c r="Q731" s="76"/>
      <c r="R731" s="75"/>
      <c r="S731" s="75"/>
      <c r="T731" s="75"/>
      <c r="U731" s="75"/>
      <c r="V731" s="75"/>
      <c r="W731" s="75"/>
    </row>
    <row r="732" spans="1:23" ht="15" x14ac:dyDescent="0.25">
      <c r="Q732" s="76"/>
    </row>
    <row r="733" spans="1:23" ht="15" x14ac:dyDescent="0.25">
      <c r="Q733" s="76"/>
    </row>
    <row r="734" spans="1:23" s="61" customFormat="1" ht="26.25" x14ac:dyDescent="0.4">
      <c r="B734" s="16" t="s">
        <v>33</v>
      </c>
      <c r="Q734" s="76"/>
    </row>
    <row r="735" spans="1:23" ht="15" x14ac:dyDescent="0.25">
      <c r="A735" s="51"/>
      <c r="Q735" s="76"/>
    </row>
    <row r="736" spans="1:23" ht="69.75" customHeight="1" x14ac:dyDescent="0.25">
      <c r="A736" s="97" t="s">
        <v>31</v>
      </c>
      <c r="B736" s="97"/>
      <c r="C736" s="97"/>
      <c r="D736" s="97"/>
      <c r="E736" s="97"/>
      <c r="F736" s="97"/>
      <c r="G736" s="97"/>
      <c r="H736" s="97"/>
      <c r="I736" s="97"/>
      <c r="J736" s="97"/>
      <c r="K736" s="97"/>
      <c r="L736" s="97"/>
      <c r="M736" s="97"/>
      <c r="N736" s="97"/>
      <c r="O736" s="97"/>
      <c r="P736" s="97"/>
      <c r="Q736" s="76"/>
    </row>
    <row r="737" spans="3:17" ht="15" x14ac:dyDescent="0.25">
      <c r="C737" s="21"/>
      <c r="D737" s="21"/>
      <c r="E737" s="21"/>
      <c r="F737" s="21"/>
      <c r="G737" s="21"/>
      <c r="H737" s="21"/>
      <c r="I737" s="29"/>
      <c r="J737" s="30"/>
      <c r="Q737" s="76"/>
    </row>
    <row r="738" spans="3:17" ht="15" x14ac:dyDescent="0.25">
      <c r="C738" s="21"/>
      <c r="D738" s="21"/>
      <c r="E738" s="21"/>
      <c r="F738" s="21"/>
      <c r="G738" s="21"/>
      <c r="H738" s="21"/>
      <c r="I738" s="29"/>
      <c r="J738" s="30"/>
      <c r="Q738" s="76"/>
    </row>
    <row r="739" spans="3:17" ht="15" x14ac:dyDescent="0.25">
      <c r="C739" s="21"/>
      <c r="D739" s="21"/>
      <c r="E739" s="21"/>
      <c r="F739" s="21"/>
      <c r="G739" s="21"/>
      <c r="H739" s="21"/>
      <c r="I739" s="29"/>
      <c r="J739" s="30"/>
      <c r="Q739" s="76"/>
    </row>
    <row r="740" spans="3:17" ht="15" x14ac:dyDescent="0.25">
      <c r="C740" s="21"/>
      <c r="D740" s="21"/>
      <c r="E740" s="21"/>
      <c r="F740" s="21"/>
      <c r="G740" s="21"/>
      <c r="H740" s="21"/>
      <c r="I740" s="29"/>
      <c r="J740" s="30"/>
      <c r="Q740" s="76"/>
    </row>
    <row r="741" spans="3:17" ht="15" x14ac:dyDescent="0.25">
      <c r="C741" s="21"/>
      <c r="D741" s="21"/>
      <c r="E741" s="21"/>
      <c r="F741" s="21"/>
      <c r="G741" s="21"/>
      <c r="H741" s="21"/>
      <c r="I741" s="29"/>
      <c r="J741" s="30"/>
      <c r="Q741" s="76"/>
    </row>
    <row r="742" spans="3:17" ht="15" x14ac:dyDescent="0.25">
      <c r="C742" s="21"/>
      <c r="D742" s="21"/>
      <c r="E742" s="21"/>
      <c r="F742" s="21"/>
      <c r="G742" s="21"/>
      <c r="H742" s="21"/>
      <c r="I742" s="29"/>
      <c r="J742" s="30"/>
      <c r="Q742" s="76"/>
    </row>
    <row r="743" spans="3:17" ht="15" x14ac:dyDescent="0.25">
      <c r="C743" s="21"/>
      <c r="D743" s="21"/>
      <c r="E743" s="21"/>
      <c r="F743" s="21"/>
      <c r="G743" s="21"/>
      <c r="H743" s="21"/>
      <c r="I743" s="29"/>
      <c r="J743" s="30"/>
      <c r="Q743" s="76"/>
    </row>
    <row r="744" spans="3:17" ht="15" x14ac:dyDescent="0.25">
      <c r="Q744" s="76"/>
    </row>
    <row r="745" spans="3:17" ht="15" x14ac:dyDescent="0.25">
      <c r="Q745" s="76"/>
    </row>
    <row r="746" spans="3:17" ht="15" x14ac:dyDescent="0.25">
      <c r="Q746" s="76"/>
    </row>
    <row r="747" spans="3:17" ht="15" x14ac:dyDescent="0.25">
      <c r="Q747" s="76"/>
    </row>
    <row r="748" spans="3:17" ht="15" x14ac:dyDescent="0.25">
      <c r="Q748" s="76"/>
    </row>
    <row r="749" spans="3:17" ht="15" x14ac:dyDescent="0.25">
      <c r="Q749" s="76"/>
    </row>
    <row r="750" spans="3:17" ht="15" x14ac:dyDescent="0.25">
      <c r="Q750" s="76"/>
    </row>
    <row r="751" spans="3:17" ht="15" x14ac:dyDescent="0.25">
      <c r="Q751" s="76"/>
    </row>
    <row r="752" spans="3:17" ht="15" x14ac:dyDescent="0.25">
      <c r="Q752" s="76"/>
    </row>
    <row r="753" spans="17:17" ht="15" x14ac:dyDescent="0.25">
      <c r="Q753" s="76"/>
    </row>
    <row r="754" spans="17:17" ht="15" x14ac:dyDescent="0.25">
      <c r="Q754" s="76"/>
    </row>
    <row r="755" spans="17:17" ht="15" x14ac:dyDescent="0.25">
      <c r="Q755" s="76"/>
    </row>
    <row r="756" spans="17:17" ht="15" x14ac:dyDescent="0.25">
      <c r="Q756" s="76"/>
    </row>
    <row r="757" spans="17:17" ht="15" x14ac:dyDescent="0.25">
      <c r="Q757" s="76"/>
    </row>
    <row r="758" spans="17:17" ht="15" x14ac:dyDescent="0.25">
      <c r="Q758" s="76"/>
    </row>
    <row r="759" spans="17:17" ht="15" x14ac:dyDescent="0.25">
      <c r="Q759" s="76"/>
    </row>
    <row r="760" spans="17:17" ht="15" x14ac:dyDescent="0.25">
      <c r="Q760" s="76"/>
    </row>
    <row r="761" spans="17:17" ht="15" x14ac:dyDescent="0.25">
      <c r="Q761" s="76"/>
    </row>
    <row r="762" spans="17:17" ht="15" x14ac:dyDescent="0.25">
      <c r="Q762" s="76"/>
    </row>
    <row r="763" spans="17:17" ht="15" x14ac:dyDescent="0.25">
      <c r="Q763" s="76"/>
    </row>
    <row r="764" spans="17:17" ht="15" x14ac:dyDescent="0.25">
      <c r="Q764" s="76"/>
    </row>
    <row r="765" spans="17:17" ht="15" x14ac:dyDescent="0.25">
      <c r="Q765" s="76"/>
    </row>
    <row r="766" spans="17:17" ht="15" x14ac:dyDescent="0.25">
      <c r="Q766" s="76"/>
    </row>
    <row r="767" spans="17:17" ht="15" x14ac:dyDescent="0.25">
      <c r="Q767" s="76"/>
    </row>
    <row r="768" spans="17:17" ht="15" x14ac:dyDescent="0.25">
      <c r="Q768" s="76"/>
    </row>
    <row r="769" spans="17:17" ht="15" x14ac:dyDescent="0.25">
      <c r="Q769" s="76"/>
    </row>
    <row r="770" spans="17:17" ht="15" x14ac:dyDescent="0.25">
      <c r="Q770" s="76"/>
    </row>
    <row r="771" spans="17:17" ht="15" x14ac:dyDescent="0.25">
      <c r="Q771" s="76"/>
    </row>
    <row r="772" spans="17:17" ht="15" x14ac:dyDescent="0.25">
      <c r="Q772" s="76"/>
    </row>
    <row r="773" spans="17:17" ht="15" x14ac:dyDescent="0.25">
      <c r="Q773" s="76"/>
    </row>
    <row r="774" spans="17:17" ht="15" x14ac:dyDescent="0.25">
      <c r="Q774" s="76"/>
    </row>
    <row r="775" spans="17:17" ht="15" x14ac:dyDescent="0.25">
      <c r="Q775" s="76"/>
    </row>
    <row r="776" spans="17:17" ht="15" x14ac:dyDescent="0.25">
      <c r="Q776" s="76"/>
    </row>
    <row r="777" spans="17:17" ht="15" x14ac:dyDescent="0.25">
      <c r="Q777" s="76"/>
    </row>
    <row r="778" spans="17:17" ht="15" x14ac:dyDescent="0.25">
      <c r="Q778" s="76"/>
    </row>
    <row r="779" spans="17:17" ht="15" x14ac:dyDescent="0.25">
      <c r="Q779" s="76"/>
    </row>
    <row r="780" spans="17:17" ht="15" x14ac:dyDescent="0.25">
      <c r="Q780" s="76"/>
    </row>
    <row r="781" spans="17:17" ht="15" x14ac:dyDescent="0.25">
      <c r="Q781" s="76"/>
    </row>
    <row r="782" spans="17:17" ht="15" x14ac:dyDescent="0.25">
      <c r="Q782" s="76"/>
    </row>
    <row r="783" spans="17:17" ht="15" x14ac:dyDescent="0.25">
      <c r="Q783" s="76"/>
    </row>
    <row r="784" spans="17:17" ht="15" x14ac:dyDescent="0.25">
      <c r="Q784" s="76"/>
    </row>
    <row r="785" spans="17:17" ht="15" x14ac:dyDescent="0.25">
      <c r="Q785" s="76"/>
    </row>
    <row r="786" spans="17:17" ht="15" x14ac:dyDescent="0.25">
      <c r="Q786" s="76"/>
    </row>
    <row r="787" spans="17:17" ht="15" x14ac:dyDescent="0.25">
      <c r="Q787" s="76"/>
    </row>
    <row r="788" spans="17:17" ht="15" x14ac:dyDescent="0.25">
      <c r="Q788" s="76"/>
    </row>
    <row r="789" spans="17:17" ht="15" x14ac:dyDescent="0.25">
      <c r="Q789" s="76"/>
    </row>
    <row r="790" spans="17:17" ht="15" x14ac:dyDescent="0.25">
      <c r="Q790" s="76"/>
    </row>
    <row r="791" spans="17:17" ht="15" x14ac:dyDescent="0.25">
      <c r="Q791" s="76"/>
    </row>
    <row r="792" spans="17:17" ht="15" x14ac:dyDescent="0.25">
      <c r="Q792" s="76"/>
    </row>
    <row r="793" spans="17:17" ht="15" x14ac:dyDescent="0.25">
      <c r="Q793" s="76"/>
    </row>
    <row r="794" spans="17:17" ht="15" x14ac:dyDescent="0.25">
      <c r="Q794" s="76"/>
    </row>
    <row r="795" spans="17:17" ht="15" x14ac:dyDescent="0.25">
      <c r="Q795" s="76"/>
    </row>
    <row r="796" spans="17:17" ht="15" x14ac:dyDescent="0.25">
      <c r="Q796" s="76"/>
    </row>
    <row r="797" spans="17:17" ht="15" x14ac:dyDescent="0.25">
      <c r="Q797" s="76"/>
    </row>
    <row r="798" spans="17:17" ht="15" x14ac:dyDescent="0.25">
      <c r="Q798" s="76"/>
    </row>
    <row r="799" spans="17:17" ht="15" x14ac:dyDescent="0.25">
      <c r="Q799" s="76"/>
    </row>
    <row r="800" spans="17:17" ht="15" x14ac:dyDescent="0.25">
      <c r="Q800" s="76"/>
    </row>
    <row r="801" spans="17:17" ht="15" x14ac:dyDescent="0.25">
      <c r="Q801" s="76"/>
    </row>
    <row r="802" spans="17:17" ht="15" x14ac:dyDescent="0.25">
      <c r="Q802" s="76"/>
    </row>
    <row r="803" spans="17:17" ht="15" x14ac:dyDescent="0.25">
      <c r="Q803" s="76"/>
    </row>
    <row r="804" spans="17:17" ht="15" x14ac:dyDescent="0.25">
      <c r="Q804" s="76"/>
    </row>
    <row r="805" spans="17:17" ht="15" x14ac:dyDescent="0.25">
      <c r="Q805" s="76"/>
    </row>
    <row r="806" spans="17:17" ht="15" x14ac:dyDescent="0.25">
      <c r="Q806" s="76"/>
    </row>
    <row r="807" spans="17:17" ht="15" x14ac:dyDescent="0.25">
      <c r="Q807" s="76"/>
    </row>
    <row r="808" spans="17:17" ht="15" x14ac:dyDescent="0.25">
      <c r="Q808" s="76"/>
    </row>
    <row r="809" spans="17:17" ht="15" x14ac:dyDescent="0.25">
      <c r="Q809" s="76"/>
    </row>
    <row r="810" spans="17:17" ht="15" x14ac:dyDescent="0.25">
      <c r="Q810" s="76"/>
    </row>
    <row r="811" spans="17:17" ht="15" x14ac:dyDescent="0.25">
      <c r="Q811" s="76"/>
    </row>
    <row r="812" spans="17:17" ht="15" x14ac:dyDescent="0.25">
      <c r="Q812" s="76"/>
    </row>
    <row r="813" spans="17:17" ht="15" x14ac:dyDescent="0.25">
      <c r="Q813" s="76"/>
    </row>
    <row r="814" spans="17:17" ht="15" x14ac:dyDescent="0.25">
      <c r="Q814" s="76"/>
    </row>
    <row r="815" spans="17:17" ht="15" x14ac:dyDescent="0.25">
      <c r="Q815" s="76"/>
    </row>
    <row r="816" spans="17:17" ht="15" x14ac:dyDescent="0.25">
      <c r="Q816" s="76"/>
    </row>
    <row r="817" spans="17:17" ht="15" x14ac:dyDescent="0.25">
      <c r="Q817" s="76"/>
    </row>
    <row r="818" spans="17:17" ht="15" x14ac:dyDescent="0.25">
      <c r="Q818" s="76"/>
    </row>
    <row r="819" spans="17:17" ht="15" x14ac:dyDescent="0.25">
      <c r="Q819" s="76"/>
    </row>
    <row r="820" spans="17:17" ht="15" x14ac:dyDescent="0.25">
      <c r="Q820" s="76"/>
    </row>
    <row r="821" spans="17:17" ht="15" x14ac:dyDescent="0.25">
      <c r="Q821" s="76"/>
    </row>
    <row r="822" spans="17:17" ht="15" x14ac:dyDescent="0.25">
      <c r="Q822" s="76"/>
    </row>
    <row r="823" spans="17:17" ht="15" x14ac:dyDescent="0.25">
      <c r="Q823" s="76"/>
    </row>
    <row r="824" spans="17:17" ht="15" x14ac:dyDescent="0.25">
      <c r="Q824" s="76"/>
    </row>
    <row r="825" spans="17:17" ht="15" x14ac:dyDescent="0.25">
      <c r="Q825" s="76"/>
    </row>
    <row r="826" spans="17:17" ht="15" x14ac:dyDescent="0.25">
      <c r="Q826" s="76"/>
    </row>
    <row r="827" spans="17:17" ht="15" x14ac:dyDescent="0.25">
      <c r="Q827" s="76"/>
    </row>
    <row r="828" spans="17:17" ht="15" x14ac:dyDescent="0.25">
      <c r="Q828" s="76"/>
    </row>
    <row r="829" spans="17:17" ht="15" x14ac:dyDescent="0.25">
      <c r="Q829" s="76"/>
    </row>
    <row r="830" spans="17:17" ht="15" x14ac:dyDescent="0.25">
      <c r="Q830" s="76"/>
    </row>
    <row r="831" spans="17:17" ht="15" x14ac:dyDescent="0.25">
      <c r="Q831" s="76"/>
    </row>
    <row r="832" spans="17:17" ht="15" x14ac:dyDescent="0.25">
      <c r="Q832" s="76"/>
    </row>
    <row r="833" spans="17:17" ht="15" x14ac:dyDescent="0.25">
      <c r="Q833" s="76"/>
    </row>
    <row r="834" spans="17:17" ht="15" x14ac:dyDescent="0.25">
      <c r="Q834" s="76"/>
    </row>
    <row r="835" spans="17:17" ht="15" x14ac:dyDescent="0.25">
      <c r="Q835" s="76"/>
    </row>
    <row r="836" spans="17:17" ht="15" x14ac:dyDescent="0.25">
      <c r="Q836" s="76"/>
    </row>
    <row r="837" spans="17:17" ht="15" x14ac:dyDescent="0.25">
      <c r="Q837" s="76"/>
    </row>
    <row r="838" spans="17:17" ht="15" x14ac:dyDescent="0.25">
      <c r="Q838" s="76"/>
    </row>
    <row r="839" spans="17:17" ht="15" x14ac:dyDescent="0.25">
      <c r="Q839" s="76"/>
    </row>
    <row r="840" spans="17:17" ht="15" x14ac:dyDescent="0.25">
      <c r="Q840" s="76"/>
    </row>
    <row r="841" spans="17:17" ht="15" x14ac:dyDescent="0.25">
      <c r="Q841" s="76"/>
    </row>
    <row r="842" spans="17:17" ht="15" x14ac:dyDescent="0.25">
      <c r="Q842" s="76"/>
    </row>
    <row r="843" spans="17:17" ht="15" x14ac:dyDescent="0.25">
      <c r="Q843" s="76"/>
    </row>
    <row r="844" spans="17:17" ht="15" x14ac:dyDescent="0.25">
      <c r="Q844" s="76"/>
    </row>
  </sheetData>
  <sheetProtection password="D826" sheet="1" formatCells="0" formatColumns="0" formatRows="0" insertColumns="0" insertRows="0" insertHyperlinks="0" deleteColumns="0" deleteRows="0" sort="0" autoFilter="0" pivotTables="0"/>
  <sortState ref="B397:E420">
    <sortCondition descending="1" ref="E397:E420"/>
  </sortState>
  <mergeCells count="5">
    <mergeCell ref="A736:P736"/>
    <mergeCell ref="B1:P1"/>
    <mergeCell ref="B3:P3"/>
    <mergeCell ref="B4:P4"/>
    <mergeCell ref="B731:K731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Contenido</vt:lpstr>
      <vt:lpstr>Año 2015</vt:lpstr>
      <vt:lpstr>Contenido!Área_de_impresión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Miguel Buele</cp:lastModifiedBy>
  <cp:lastPrinted>2016-06-30T17:32:55Z</cp:lastPrinted>
  <dcterms:created xsi:type="dcterms:W3CDTF">2015-10-14T17:36:34Z</dcterms:created>
  <dcterms:modified xsi:type="dcterms:W3CDTF">2016-08-30T19:50:04Z</dcterms:modified>
</cp:coreProperties>
</file>