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rels" ContentType="application/vnd.openxmlformats-package.relationships+xml"/>
  <Default Extension="xml" ContentType="application/xml"/>
  <Default Extension="vml" ContentType="application/vnd.openxmlformats-officedocument.vmlDrawing"/>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xl/charts/chart13.xml" ContentType="application/vnd.openxmlformats-officedocument.drawingml.chart+xml"/>
  <Override PartName="/xl/charts/chart14.xml" ContentType="application/vnd.openxmlformats-officedocument.drawingml.chart+xml"/>
  <Override PartName="/xl/charts/chart15.xml" ContentType="application/vnd.openxmlformats-officedocument.drawingml.chart+xml"/>
  <Override PartName="/xl/charts/chart16.xml" ContentType="application/vnd.openxmlformats-officedocument.drawingml.chart+xml"/>
  <Override PartName="/xl/charts/chart17.xml" ContentType="application/vnd.openxmlformats-officedocument.drawingml.chart+xml"/>
  <Override PartName="/xl/charts/chart18.xml" ContentType="application/vnd.openxmlformats-officedocument.drawingml.chart+xml"/>
  <Override PartName="/xl/charts/chart19.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E335" lockStructure="1"/>
  <bookViews>
    <workbookView xWindow="240" yWindow="615" windowWidth="11760" windowHeight="5010" activeTab="1"/>
  </bookViews>
  <sheets>
    <sheet name="Contenido" sheetId="1" r:id="rId1"/>
    <sheet name="Año 2016" sheetId="2" r:id="rId2"/>
  </sheets>
  <definedNames>
    <definedName name="_xlnm._FilterDatabase" localSheetId="1" hidden="1">'Año 2016'!#REF!</definedName>
    <definedName name="_xlnm.Print_Area" localSheetId="0">Contenido!$A$1:$O$40</definedName>
  </definedNames>
  <calcPr calcId="145621" calcMode="manual"/>
</workbook>
</file>

<file path=xl/calcChain.xml><?xml version="1.0" encoding="utf-8"?>
<calcChain xmlns="http://schemas.openxmlformats.org/spreadsheetml/2006/main">
  <c r="N258" i="2" l="1"/>
  <c r="M258" i="2"/>
  <c r="N154" i="2" l="1"/>
  <c r="M154" i="2" l="1"/>
  <c r="M362" i="2" l="1"/>
  <c r="C34" i="1"/>
  <c r="C33" i="1"/>
  <c r="P524" i="2"/>
  <c r="P525" i="2"/>
  <c r="P526" i="2"/>
  <c r="P527" i="2"/>
  <c r="P528" i="2"/>
  <c r="P529" i="2"/>
  <c r="P530" i="2"/>
  <c r="P531" i="2"/>
  <c r="P532" i="2"/>
  <c r="P533" i="2"/>
  <c r="P534" i="2"/>
  <c r="P535" i="2"/>
  <c r="P536" i="2"/>
  <c r="P537" i="2"/>
  <c r="P538" i="2"/>
  <c r="P539" i="2"/>
  <c r="P540" i="2"/>
  <c r="P541" i="2"/>
  <c r="P542" i="2"/>
  <c r="P543" i="2"/>
  <c r="P544" i="2"/>
  <c r="P545" i="2"/>
  <c r="P546" i="2"/>
  <c r="P547" i="2"/>
  <c r="P548" i="2"/>
  <c r="P549" i="2"/>
  <c r="P550" i="2"/>
  <c r="P551" i="2"/>
  <c r="P552" i="2"/>
  <c r="P553" i="2"/>
  <c r="P554" i="2"/>
  <c r="P555" i="2"/>
  <c r="P556" i="2"/>
  <c r="P557" i="2"/>
  <c r="P558" i="2"/>
  <c r="P559" i="2"/>
  <c r="P560" i="2"/>
  <c r="P561" i="2"/>
  <c r="P562" i="2"/>
  <c r="P563" i="2"/>
  <c r="P564" i="2"/>
  <c r="P565" i="2"/>
  <c r="P566" i="2"/>
  <c r="P567" i="2"/>
  <c r="P568" i="2"/>
  <c r="P569" i="2"/>
  <c r="P570" i="2"/>
  <c r="P571" i="2"/>
  <c r="P572" i="2"/>
  <c r="P573" i="2"/>
  <c r="P574" i="2"/>
  <c r="P575" i="2"/>
  <c r="P576" i="2"/>
  <c r="P577" i="2"/>
  <c r="P578" i="2"/>
  <c r="P579" i="2"/>
  <c r="P580" i="2"/>
  <c r="P581" i="2"/>
  <c r="P582" i="2"/>
  <c r="P583" i="2"/>
  <c r="P584" i="2"/>
  <c r="P585" i="2"/>
  <c r="P586" i="2"/>
  <c r="P587" i="2"/>
  <c r="P588" i="2"/>
  <c r="P589" i="2"/>
  <c r="P590" i="2"/>
  <c r="P591" i="2"/>
  <c r="P592" i="2"/>
  <c r="P593" i="2"/>
  <c r="P594" i="2"/>
  <c r="P595" i="2"/>
  <c r="P596" i="2"/>
  <c r="P597" i="2"/>
  <c r="P598" i="2"/>
  <c r="P599" i="2"/>
  <c r="P600" i="2"/>
  <c r="P601" i="2"/>
  <c r="P602" i="2"/>
  <c r="P603" i="2"/>
  <c r="P604" i="2"/>
  <c r="P605" i="2"/>
  <c r="P606" i="2"/>
  <c r="P607" i="2"/>
  <c r="P608" i="2"/>
  <c r="P609" i="2"/>
  <c r="P610" i="2"/>
  <c r="P611" i="2"/>
  <c r="P612" i="2"/>
  <c r="P613" i="2"/>
  <c r="P614" i="2"/>
  <c r="P615" i="2"/>
  <c r="P616" i="2"/>
  <c r="P617" i="2"/>
  <c r="P618" i="2"/>
  <c r="P619" i="2"/>
  <c r="P620" i="2"/>
  <c r="P621" i="2"/>
  <c r="P622" i="2"/>
  <c r="P623" i="2"/>
  <c r="P624" i="2"/>
  <c r="P625" i="2"/>
  <c r="P626" i="2"/>
  <c r="P627" i="2"/>
  <c r="P628" i="2"/>
  <c r="P629" i="2"/>
  <c r="P630" i="2"/>
  <c r="P631" i="2"/>
  <c r="P632" i="2"/>
  <c r="P633" i="2"/>
  <c r="P634" i="2"/>
  <c r="P635" i="2"/>
  <c r="P636" i="2"/>
  <c r="P637" i="2"/>
  <c r="P638" i="2"/>
  <c r="P639" i="2"/>
  <c r="P640" i="2"/>
  <c r="P641" i="2"/>
  <c r="P642" i="2"/>
  <c r="P643" i="2"/>
  <c r="P644" i="2"/>
  <c r="P645" i="2"/>
  <c r="P646" i="2"/>
  <c r="P647" i="2"/>
  <c r="P648" i="2"/>
  <c r="P649" i="2"/>
  <c r="P650" i="2"/>
  <c r="P651" i="2"/>
  <c r="P652" i="2"/>
  <c r="P653" i="2"/>
  <c r="P654" i="2"/>
  <c r="P655" i="2"/>
  <c r="P656" i="2"/>
  <c r="P657" i="2"/>
  <c r="P658" i="2"/>
  <c r="P659" i="2"/>
  <c r="P660" i="2"/>
  <c r="P661" i="2"/>
  <c r="P662" i="2"/>
  <c r="P663" i="2"/>
  <c r="P664" i="2"/>
  <c r="P665" i="2"/>
  <c r="P666" i="2"/>
  <c r="P667" i="2"/>
  <c r="P668" i="2"/>
  <c r="P669" i="2"/>
  <c r="P670" i="2"/>
  <c r="P671" i="2"/>
  <c r="P672" i="2"/>
  <c r="P673" i="2"/>
  <c r="P674" i="2"/>
  <c r="P675" i="2"/>
  <c r="P676" i="2"/>
  <c r="P677" i="2"/>
  <c r="P678" i="2"/>
  <c r="P679" i="2"/>
  <c r="P680" i="2"/>
  <c r="P681" i="2"/>
  <c r="P682" i="2"/>
  <c r="P683" i="2"/>
  <c r="P684" i="2"/>
  <c r="P685" i="2"/>
  <c r="P686" i="2"/>
  <c r="P687" i="2"/>
  <c r="P688" i="2"/>
  <c r="P689" i="2"/>
  <c r="P690" i="2"/>
  <c r="P691" i="2"/>
  <c r="P692" i="2"/>
  <c r="P693" i="2"/>
  <c r="P694" i="2"/>
  <c r="P695" i="2"/>
  <c r="P696" i="2"/>
  <c r="P697" i="2"/>
  <c r="P698" i="2"/>
  <c r="P699" i="2"/>
  <c r="P700" i="2"/>
  <c r="P701" i="2"/>
  <c r="P702" i="2"/>
  <c r="P703" i="2"/>
  <c r="P704" i="2"/>
  <c r="P705" i="2"/>
  <c r="P706" i="2"/>
  <c r="P707" i="2"/>
  <c r="P708" i="2"/>
  <c r="P709" i="2"/>
  <c r="P710" i="2"/>
  <c r="P711" i="2"/>
  <c r="P712" i="2"/>
  <c r="P713" i="2"/>
  <c r="P714" i="2"/>
  <c r="P715" i="2"/>
  <c r="P716" i="2"/>
  <c r="P717" i="2"/>
  <c r="P718" i="2"/>
  <c r="P719" i="2"/>
  <c r="P720" i="2"/>
  <c r="P721" i="2"/>
  <c r="P722" i="2"/>
  <c r="P723" i="2"/>
  <c r="P724" i="2"/>
  <c r="P725" i="2"/>
  <c r="P726" i="2"/>
  <c r="P727" i="2"/>
  <c r="P728" i="2"/>
  <c r="P729" i="2"/>
  <c r="P730" i="2"/>
  <c r="P731" i="2"/>
  <c r="P732" i="2"/>
  <c r="P733" i="2"/>
  <c r="P734" i="2"/>
  <c r="P735" i="2"/>
  <c r="P736" i="2"/>
  <c r="P737" i="2"/>
  <c r="P738" i="2"/>
  <c r="P740" i="2"/>
  <c r="P741" i="2"/>
  <c r="N487" i="2"/>
  <c r="O487" i="2"/>
  <c r="P471" i="2"/>
  <c r="P472" i="2"/>
  <c r="P473" i="2"/>
  <c r="P474" i="2"/>
  <c r="P475" i="2"/>
  <c r="P476" i="2"/>
  <c r="P477" i="2"/>
  <c r="P478" i="2"/>
  <c r="P479" i="2"/>
  <c r="P480" i="2"/>
  <c r="P481" i="2"/>
  <c r="P482" i="2"/>
  <c r="P483" i="2"/>
  <c r="P484" i="2"/>
  <c r="P485" i="2"/>
  <c r="P486" i="2"/>
  <c r="M487" i="2"/>
  <c r="L487" i="2"/>
  <c r="K487" i="2"/>
  <c r="J487" i="2"/>
  <c r="I487" i="2"/>
  <c r="H487" i="2"/>
  <c r="G487" i="2"/>
  <c r="F487" i="2"/>
  <c r="E487" i="2"/>
  <c r="D487" i="2"/>
  <c r="D197" i="2"/>
  <c r="D196" i="2"/>
  <c r="D195" i="2"/>
  <c r="D190" i="2"/>
  <c r="O106" i="2"/>
  <c r="D192" i="2" s="1"/>
  <c r="O105" i="2"/>
  <c r="D193" i="2" s="1"/>
  <c r="O104" i="2"/>
  <c r="O103" i="2"/>
  <c r="D194" i="2" s="1"/>
  <c r="O102" i="2"/>
  <c r="D187" i="2" s="1"/>
  <c r="O101" i="2"/>
  <c r="D189" i="2" s="1"/>
  <c r="O100" i="2"/>
  <c r="D188" i="2" s="1"/>
  <c r="O99" i="2"/>
  <c r="D186" i="2" s="1"/>
  <c r="O98" i="2"/>
  <c r="D183" i="2" s="1"/>
  <c r="O96" i="2"/>
  <c r="D184" i="2" s="1"/>
  <c r="O97" i="2"/>
  <c r="D185" i="2" s="1"/>
  <c r="O66" i="2"/>
  <c r="C197" i="2" s="1"/>
  <c r="O65" i="2"/>
  <c r="C196" i="2" s="1"/>
  <c r="O64" i="2"/>
  <c r="C195" i="2" s="1"/>
  <c r="O63" i="2"/>
  <c r="C194" i="2" s="1"/>
  <c r="O62" i="2"/>
  <c r="O61" i="2"/>
  <c r="C193" i="2" s="1"/>
  <c r="O60" i="2"/>
  <c r="O59" i="2"/>
  <c r="C190" i="2" s="1"/>
  <c r="O58" i="2"/>
  <c r="O57" i="2"/>
  <c r="C189" i="2" s="1"/>
  <c r="O56" i="2"/>
  <c r="C186" i="2" s="1"/>
  <c r="O55" i="2"/>
  <c r="O54" i="2"/>
  <c r="C187" i="2" s="1"/>
  <c r="O52" i="2"/>
  <c r="C183" i="2" s="1"/>
  <c r="O53" i="2"/>
  <c r="C184" i="2" s="1"/>
  <c r="D191" i="2" l="1"/>
  <c r="C192" i="2"/>
  <c r="C188" i="2"/>
  <c r="C191" i="2"/>
  <c r="C185" i="2"/>
  <c r="Q471" i="2"/>
  <c r="Q482" i="2"/>
  <c r="Q478" i="2"/>
  <c r="Q474" i="2"/>
  <c r="Q480" i="2"/>
  <c r="Q476" i="2"/>
  <c r="Q472" i="2"/>
  <c r="Q484" i="2"/>
  <c r="Q481" i="2"/>
  <c r="Q477" i="2"/>
  <c r="Q473" i="2"/>
  <c r="Q475" i="2"/>
  <c r="Q485" i="2"/>
  <c r="E390" i="2" l="1"/>
  <c r="E389" i="2"/>
  <c r="E391" i="2"/>
  <c r="E392" i="2"/>
  <c r="E393" i="2"/>
  <c r="E395" i="2"/>
  <c r="E394" i="2"/>
  <c r="E396" i="2"/>
  <c r="E397" i="2"/>
  <c r="E400" i="2"/>
  <c r="E398" i="2"/>
  <c r="E399" i="2"/>
  <c r="E401" i="2"/>
  <c r="E402" i="2"/>
  <c r="E403" i="2"/>
  <c r="E405" i="2"/>
  <c r="E404" i="2"/>
  <c r="E407" i="2"/>
  <c r="E406" i="2"/>
  <c r="E408" i="2"/>
  <c r="E409" i="2"/>
  <c r="E410" i="2"/>
  <c r="E411" i="2"/>
  <c r="E412" i="2"/>
  <c r="K154" i="2"/>
  <c r="L154" i="2"/>
  <c r="I154" i="2"/>
  <c r="J154" i="2"/>
  <c r="I362" i="2" l="1"/>
  <c r="J362" i="2"/>
  <c r="K362" i="2"/>
  <c r="L362" i="2"/>
  <c r="P470" i="2" l="1"/>
  <c r="Q470" i="2" s="1"/>
  <c r="P469" i="2"/>
  <c r="Q469" i="2" s="1"/>
  <c r="P468" i="2"/>
  <c r="P467" i="2"/>
  <c r="P466" i="2"/>
  <c r="P465" i="2"/>
  <c r="P464" i="2"/>
  <c r="P463" i="2"/>
  <c r="P462" i="2"/>
  <c r="P461" i="2"/>
  <c r="P460" i="2"/>
  <c r="P459" i="2"/>
  <c r="P458" i="2"/>
  <c r="P457" i="2"/>
  <c r="P456" i="2"/>
  <c r="Q456" i="2" s="1"/>
  <c r="P455" i="2"/>
  <c r="P454" i="2"/>
  <c r="P453" i="2"/>
  <c r="P452" i="2"/>
  <c r="P451" i="2"/>
  <c r="P450" i="2"/>
  <c r="P449" i="2"/>
  <c r="P448" i="2"/>
  <c r="P447" i="2"/>
  <c r="P446" i="2"/>
  <c r="Q446" i="2" s="1"/>
  <c r="P445" i="2"/>
  <c r="P444" i="2"/>
  <c r="N362" i="2"/>
  <c r="O309" i="2"/>
  <c r="O308" i="2"/>
  <c r="O307" i="2"/>
  <c r="O306" i="2"/>
  <c r="O305" i="2"/>
  <c r="O304" i="2"/>
  <c r="O303" i="2"/>
  <c r="O302" i="2"/>
  <c r="O301" i="2"/>
  <c r="O300" i="2"/>
  <c r="O299" i="2"/>
  <c r="O298" i="2"/>
  <c r="O297" i="2"/>
  <c r="O296" i="2"/>
  <c r="O295" i="2"/>
  <c r="O294" i="2"/>
  <c r="O293" i="2"/>
  <c r="O292" i="2"/>
  <c r="O291" i="2"/>
  <c r="O290" i="2"/>
  <c r="O289" i="2"/>
  <c r="O288" i="2"/>
  <c r="O287" i="2"/>
  <c r="O286" i="2"/>
  <c r="O17" i="2"/>
  <c r="O16" i="2"/>
  <c r="D111" i="2"/>
  <c r="E111" i="2"/>
  <c r="F111" i="2"/>
  <c r="G111" i="2"/>
  <c r="H111" i="2"/>
  <c r="D67" i="2"/>
  <c r="E67" i="2"/>
  <c r="F67" i="2"/>
  <c r="G67" i="2"/>
  <c r="H67" i="2"/>
  <c r="C13" i="1"/>
  <c r="Q452" i="2" l="1"/>
  <c r="Q462" i="2"/>
  <c r="P739" i="2"/>
  <c r="Q444" i="2"/>
  <c r="Q448" i="2"/>
  <c r="Q464" i="2"/>
  <c r="Q447" i="2"/>
  <c r="Q451" i="2"/>
  <c r="P487" i="2"/>
  <c r="Q453" i="2" s="1"/>
  <c r="Q465" i="2"/>
  <c r="Q445" i="2"/>
  <c r="Q449" i="2"/>
  <c r="Q457" i="2"/>
  <c r="Q461" i="2"/>
  <c r="Q454" i="2"/>
  <c r="Q458" i="2"/>
  <c r="Q455" i="2"/>
  <c r="Q459" i="2"/>
  <c r="F362" i="2"/>
  <c r="C362" i="2"/>
  <c r="G362" i="2"/>
  <c r="H362" i="2"/>
  <c r="E362" i="2"/>
  <c r="D362" i="2"/>
  <c r="O18" i="2"/>
  <c r="P17" i="2" s="1"/>
  <c r="F154" i="2"/>
  <c r="O139" i="2"/>
  <c r="E183" i="2" s="1"/>
  <c r="G154" i="2"/>
  <c r="E154" i="2"/>
  <c r="O144" i="2"/>
  <c r="E187" i="2" s="1"/>
  <c r="O142" i="2"/>
  <c r="E186" i="2" s="1"/>
  <c r="O146" i="2"/>
  <c r="E190" i="2" s="1"/>
  <c r="O143" i="2"/>
  <c r="E188" i="2" s="1"/>
  <c r="O147" i="2"/>
  <c r="E191" i="2" s="1"/>
  <c r="O145" i="2"/>
  <c r="E189" i="2" s="1"/>
  <c r="O149" i="2"/>
  <c r="E193" i="2" s="1"/>
  <c r="O151" i="2"/>
  <c r="E195" i="2" s="1"/>
  <c r="O152" i="2"/>
  <c r="E196" i="2" s="1"/>
  <c r="O153" i="2"/>
  <c r="E197" i="2" s="1"/>
  <c r="D154" i="2"/>
  <c r="H154" i="2"/>
  <c r="O141" i="2"/>
  <c r="E185" i="2" s="1"/>
  <c r="O148" i="2"/>
  <c r="E192" i="2" s="1"/>
  <c r="O150" i="2"/>
  <c r="E194" i="2" s="1"/>
  <c r="C154" i="2"/>
  <c r="O140" i="2"/>
  <c r="E184" i="2" s="1"/>
  <c r="Q460" i="2" l="1"/>
  <c r="Q466" i="2"/>
  <c r="Q450" i="2"/>
  <c r="Q468" i="2"/>
  <c r="Q463" i="2"/>
  <c r="Q486" i="2"/>
  <c r="Q483" i="2"/>
  <c r="Q479" i="2"/>
  <c r="F185" i="2"/>
  <c r="G185" i="2"/>
  <c r="G187" i="2"/>
  <c r="F187" i="2"/>
  <c r="F186" i="2"/>
  <c r="G186" i="2"/>
  <c r="F195" i="2"/>
  <c r="G195" i="2"/>
  <c r="G192" i="2"/>
  <c r="F192" i="2"/>
  <c r="F193" i="2"/>
  <c r="G193" i="2"/>
  <c r="G188" i="2"/>
  <c r="F188" i="2"/>
  <c r="G196" i="2"/>
  <c r="F196" i="2"/>
  <c r="F194" i="2"/>
  <c r="G194" i="2"/>
  <c r="F197" i="2"/>
  <c r="G197" i="2"/>
  <c r="G190" i="2"/>
  <c r="F190" i="2"/>
  <c r="G191" i="2"/>
  <c r="F191" i="2"/>
  <c r="P16" i="2"/>
  <c r="P18" i="2" s="1"/>
  <c r="O154" i="2"/>
  <c r="H197" i="2" l="1"/>
  <c r="H192" i="2"/>
  <c r="H195" i="2"/>
  <c r="H194" i="2"/>
  <c r="H186" i="2"/>
  <c r="H185" i="2"/>
  <c r="H193" i="2"/>
  <c r="H196" i="2"/>
  <c r="H188" i="2"/>
  <c r="G189" i="2"/>
  <c r="F189" i="2"/>
  <c r="H190" i="2"/>
  <c r="H187" i="2"/>
  <c r="H191" i="2"/>
  <c r="P143" i="2"/>
  <c r="P151" i="2"/>
  <c r="P141" i="2"/>
  <c r="P144" i="2"/>
  <c r="P147" i="2"/>
  <c r="P152" i="2"/>
  <c r="P148" i="2"/>
  <c r="P142" i="2"/>
  <c r="P145" i="2"/>
  <c r="P153" i="2"/>
  <c r="P139" i="2"/>
  <c r="P146" i="2"/>
  <c r="P149" i="2"/>
  <c r="P150" i="2"/>
  <c r="P140" i="2"/>
  <c r="H189" i="2" l="1"/>
  <c r="P154" i="2"/>
  <c r="O257" i="2" l="1"/>
  <c r="O256" i="2"/>
  <c r="O255" i="2"/>
  <c r="O254" i="2"/>
  <c r="O253" i="2"/>
  <c r="O252" i="2"/>
  <c r="C406" i="2" s="1"/>
  <c r="O251" i="2"/>
  <c r="C407" i="2" s="1"/>
  <c r="O250" i="2"/>
  <c r="O249" i="2"/>
  <c r="O248" i="2"/>
  <c r="O247" i="2"/>
  <c r="C401" i="2" s="1"/>
  <c r="O246" i="2"/>
  <c r="C402" i="2" s="1"/>
  <c r="O245" i="2"/>
  <c r="C398" i="2" s="1"/>
  <c r="O244" i="2"/>
  <c r="O243" i="2"/>
  <c r="C400" i="2" s="1"/>
  <c r="O242" i="2"/>
  <c r="O241" i="2"/>
  <c r="O240" i="2"/>
  <c r="O239" i="2"/>
  <c r="C393" i="2" s="1"/>
  <c r="O238" i="2"/>
  <c r="O237" i="2"/>
  <c r="C392" i="2" s="1"/>
  <c r="O236" i="2"/>
  <c r="C391" i="2" s="1"/>
  <c r="O234" i="2"/>
  <c r="C389" i="2" s="1"/>
  <c r="O235" i="2"/>
  <c r="C390" i="2" s="1"/>
  <c r="C399" i="2" l="1"/>
  <c r="C396" i="2"/>
  <c r="C405" i="2"/>
  <c r="C411" i="2"/>
  <c r="C410" i="2"/>
  <c r="C395" i="2"/>
  <c r="C403" i="2"/>
  <c r="C408" i="2"/>
  <c r="C397" i="2"/>
  <c r="C394" i="2"/>
  <c r="C404" i="2"/>
  <c r="C409" i="2"/>
  <c r="C412" i="2"/>
  <c r="C310" i="2"/>
  <c r="D310" i="2"/>
  <c r="E310" i="2"/>
  <c r="F310" i="2"/>
  <c r="G310" i="2"/>
  <c r="C258" i="2" l="1"/>
  <c r="D258" i="2"/>
  <c r="E258" i="2"/>
  <c r="G258" i="2"/>
  <c r="C111" i="2" l="1"/>
  <c r="F18" i="2" l="1"/>
  <c r="E18" i="2"/>
  <c r="D18" i="2"/>
  <c r="C18" i="2"/>
  <c r="N310" i="2" l="1"/>
  <c r="M310" i="2"/>
  <c r="L310" i="2"/>
  <c r="K310" i="2"/>
  <c r="L258" i="2"/>
  <c r="K258" i="2"/>
  <c r="J258" i="2"/>
  <c r="O258" i="2" l="1"/>
  <c r="M111" i="2"/>
  <c r="M67" i="2"/>
  <c r="N18" i="2"/>
  <c r="M18" i="2"/>
  <c r="L18" i="2"/>
  <c r="K18" i="2"/>
  <c r="P236" i="2" l="1"/>
  <c r="P238" i="2"/>
  <c r="P254" i="2"/>
  <c r="P244" i="2"/>
  <c r="P241" i="2"/>
  <c r="P257" i="2"/>
  <c r="P234" i="2"/>
  <c r="P240" i="2"/>
  <c r="P242" i="2"/>
  <c r="P239" i="2"/>
  <c r="P248" i="2"/>
  <c r="P245" i="2"/>
  <c r="P243" i="2"/>
  <c r="P252" i="2"/>
  <c r="P246" i="2"/>
  <c r="P247" i="2"/>
  <c r="P256" i="2"/>
  <c r="P249" i="2"/>
  <c r="P251" i="2"/>
  <c r="P235" i="2"/>
  <c r="P250" i="2"/>
  <c r="P255" i="2"/>
  <c r="P237" i="2"/>
  <c r="P253" i="2"/>
  <c r="L67" i="2"/>
  <c r="N67" i="2"/>
  <c r="K67" i="2"/>
  <c r="K111" i="2"/>
  <c r="L111" i="2"/>
  <c r="P258" i="2" l="1"/>
  <c r="N111" i="2"/>
  <c r="C38" i="1" l="1"/>
  <c r="C36" i="1"/>
  <c r="C31" i="1" l="1"/>
  <c r="C30" i="1"/>
  <c r="C19" i="1"/>
  <c r="C28" i="1" l="1"/>
  <c r="C27" i="1"/>
  <c r="C25" i="1"/>
  <c r="C24" i="1"/>
  <c r="C23" i="1"/>
  <c r="C22" i="1"/>
  <c r="C21" i="1"/>
  <c r="C18" i="1"/>
  <c r="C17" i="1"/>
  <c r="C16" i="1"/>
  <c r="C15" i="1"/>
  <c r="C11" i="1"/>
  <c r="C9" i="1"/>
  <c r="C5" i="1"/>
  <c r="C4" i="1"/>
  <c r="C3" i="1"/>
  <c r="O360" i="2" l="1"/>
  <c r="O358" i="2"/>
  <c r="O361" i="2"/>
  <c r="O356" i="2"/>
  <c r="O357" i="2"/>
  <c r="O355" i="2"/>
  <c r="O354" i="2"/>
  <c r="O352" i="2"/>
  <c r="O353" i="2"/>
  <c r="O359" i="2"/>
  <c r="O351" i="2"/>
  <c r="O348" i="2"/>
  <c r="O344" i="2"/>
  <c r="O349" i="2"/>
  <c r="O350" i="2"/>
  <c r="O347" i="2"/>
  <c r="O345" i="2"/>
  <c r="O346" i="2"/>
  <c r="O342" i="2"/>
  <c r="O343" i="2"/>
  <c r="O341" i="2"/>
  <c r="O340" i="2"/>
  <c r="O339" i="2"/>
  <c r="J310" i="2"/>
  <c r="I310" i="2"/>
  <c r="H310" i="2"/>
  <c r="D411" i="2"/>
  <c r="D410" i="2"/>
  <c r="D399" i="2"/>
  <c r="D396" i="2"/>
  <c r="I258" i="2"/>
  <c r="H258" i="2"/>
  <c r="F258" i="2"/>
  <c r="J18" i="2"/>
  <c r="I18" i="2"/>
  <c r="H18" i="2"/>
  <c r="G18" i="2"/>
  <c r="F411" i="2" l="1"/>
  <c r="F396" i="2"/>
  <c r="F410" i="2"/>
  <c r="F399" i="2"/>
  <c r="O338" i="2"/>
  <c r="O362" i="2" s="1"/>
  <c r="I67" i="2"/>
  <c r="J67" i="2"/>
  <c r="D389" i="2"/>
  <c r="D403" i="2"/>
  <c r="D390" i="2"/>
  <c r="D393" i="2"/>
  <c r="D401" i="2"/>
  <c r="D394" i="2"/>
  <c r="D405" i="2"/>
  <c r="D404" i="2"/>
  <c r="D412" i="2"/>
  <c r="D402" i="2"/>
  <c r="D392" i="2"/>
  <c r="D391" i="2"/>
  <c r="D395" i="2"/>
  <c r="D397" i="2"/>
  <c r="D398" i="2"/>
  <c r="D406" i="2"/>
  <c r="D407" i="2"/>
  <c r="D409" i="2"/>
  <c r="O310" i="2"/>
  <c r="D400" i="2"/>
  <c r="D408" i="2"/>
  <c r="G399" i="2" l="1"/>
  <c r="G396" i="2"/>
  <c r="H396" i="2" s="1"/>
  <c r="G410" i="2"/>
  <c r="H410" i="2" s="1"/>
  <c r="G411" i="2"/>
  <c r="H411" i="2" s="1"/>
  <c r="F407" i="2"/>
  <c r="F412" i="2"/>
  <c r="F389" i="2"/>
  <c r="F400" i="2"/>
  <c r="F406" i="2"/>
  <c r="F391" i="2"/>
  <c r="F404" i="2"/>
  <c r="F393" i="2"/>
  <c r="F408" i="2"/>
  <c r="F395" i="2"/>
  <c r="F401" i="2"/>
  <c r="F398" i="2"/>
  <c r="F392" i="2"/>
  <c r="F405" i="2"/>
  <c r="F390" i="2"/>
  <c r="F409" i="2"/>
  <c r="F397" i="2"/>
  <c r="F402" i="2"/>
  <c r="F394" i="2"/>
  <c r="F403" i="2"/>
  <c r="C67" i="2"/>
  <c r="P304" i="2"/>
  <c r="P299" i="2"/>
  <c r="P287" i="2"/>
  <c r="P294" i="2"/>
  <c r="P295" i="2"/>
  <c r="P300" i="2"/>
  <c r="P288" i="2"/>
  <c r="P289" i="2"/>
  <c r="P290" i="2"/>
  <c r="P297" i="2"/>
  <c r="D413" i="2"/>
  <c r="P308" i="2"/>
  <c r="P302" i="2"/>
  <c r="P286" i="2"/>
  <c r="P293" i="2"/>
  <c r="P309" i="2"/>
  <c r="P305" i="2"/>
  <c r="P301" i="2"/>
  <c r="P291" i="2"/>
  <c r="C413" i="2"/>
  <c r="P306" i="2"/>
  <c r="P298" i="2"/>
  <c r="P296" i="2"/>
  <c r="P292" i="2"/>
  <c r="P307" i="2"/>
  <c r="P303" i="2"/>
  <c r="G404" i="2" l="1"/>
  <c r="G390" i="2"/>
  <c r="H390" i="2" s="1"/>
  <c r="G394" i="2"/>
  <c r="H395" i="2" s="1"/>
  <c r="G389" i="2"/>
  <c r="H389" i="2" s="1"/>
  <c r="G401" i="2"/>
  <c r="H401" i="2" s="1"/>
  <c r="G392" i="2"/>
  <c r="H392" i="2" s="1"/>
  <c r="G406" i="2"/>
  <c r="H406" i="2" s="1"/>
  <c r="G397" i="2"/>
  <c r="H397" i="2" s="1"/>
  <c r="G408" i="2"/>
  <c r="H408" i="2" s="1"/>
  <c r="G407" i="2"/>
  <c r="H407" i="2" s="1"/>
  <c r="E413" i="2"/>
  <c r="G403" i="2"/>
  <c r="H403" i="2" s="1"/>
  <c r="G402" i="2"/>
  <c r="H402" i="2" s="1"/>
  <c r="G409" i="2"/>
  <c r="H409" i="2" s="1"/>
  <c r="G405" i="2"/>
  <c r="H404" i="2" s="1"/>
  <c r="G398" i="2"/>
  <c r="H398" i="2" s="1"/>
  <c r="G395" i="2"/>
  <c r="G393" i="2"/>
  <c r="H393" i="2" s="1"/>
  <c r="G391" i="2"/>
  <c r="H391" i="2" s="1"/>
  <c r="G400" i="2"/>
  <c r="H399" i="2" s="1"/>
  <c r="G412" i="2"/>
  <c r="H412" i="2" s="1"/>
  <c r="F183" i="2"/>
  <c r="G183" i="2"/>
  <c r="F413" i="2"/>
  <c r="P339" i="2"/>
  <c r="P349" i="2"/>
  <c r="P350" i="2"/>
  <c r="P353" i="2"/>
  <c r="P357" i="2"/>
  <c r="P360" i="2"/>
  <c r="P343" i="2"/>
  <c r="P348" i="2"/>
  <c r="P344" i="2"/>
  <c r="P352" i="2"/>
  <c r="P356" i="2"/>
  <c r="P342" i="2"/>
  <c r="P340" i="2"/>
  <c r="P351" i="2"/>
  <c r="P354" i="2"/>
  <c r="P361" i="2"/>
  <c r="P341" i="2"/>
  <c r="P345" i="2"/>
  <c r="P346" i="2"/>
  <c r="P359" i="2"/>
  <c r="P355" i="2"/>
  <c r="P358" i="2"/>
  <c r="P347" i="2"/>
  <c r="P338" i="2"/>
  <c r="O67" i="2"/>
  <c r="J111" i="2"/>
  <c r="I111" i="2"/>
  <c r="P310" i="2"/>
  <c r="H394" i="2" l="1"/>
  <c r="H405" i="2"/>
  <c r="H400" i="2"/>
  <c r="G413" i="2"/>
  <c r="E198" i="2"/>
  <c r="F184" i="2"/>
  <c r="F198" i="2" s="1"/>
  <c r="G184" i="2"/>
  <c r="H183" i="2"/>
  <c r="P362" i="2"/>
  <c r="O111" i="2"/>
  <c r="P110" i="2" s="1"/>
  <c r="P52" i="2"/>
  <c r="P63" i="2"/>
  <c r="P59" i="2"/>
  <c r="P55" i="2"/>
  <c r="P66" i="2"/>
  <c r="P62" i="2"/>
  <c r="P58" i="2"/>
  <c r="P54" i="2"/>
  <c r="P65" i="2"/>
  <c r="P61" i="2"/>
  <c r="P57" i="2"/>
  <c r="P53" i="2"/>
  <c r="P60" i="2"/>
  <c r="P64" i="2"/>
  <c r="P56" i="2"/>
  <c r="C198" i="2"/>
  <c r="H184" i="2" l="1"/>
  <c r="G198" i="2"/>
  <c r="P96" i="2"/>
  <c r="P107" i="2"/>
  <c r="P103" i="2"/>
  <c r="P99" i="2"/>
  <c r="P106" i="2"/>
  <c r="P102" i="2"/>
  <c r="P98" i="2"/>
  <c r="P105" i="2"/>
  <c r="P101" i="2"/>
  <c r="P108" i="2"/>
  <c r="P104" i="2"/>
  <c r="P100" i="2"/>
  <c r="P97" i="2"/>
  <c r="P109" i="2"/>
  <c r="P67" i="2"/>
  <c r="D198" i="2"/>
  <c r="P111" i="2" l="1"/>
</calcChain>
</file>

<file path=xl/sharedStrings.xml><?xml version="1.0" encoding="utf-8"?>
<sst xmlns="http://schemas.openxmlformats.org/spreadsheetml/2006/main" count="954" uniqueCount="167">
  <si>
    <t>SUPERINTENDENCIA DE BANCOS DEL ECUADOR
DIRECCIÓN NACIONAL DE ESTUDIOS E INFORMACIÓN
SUBDIRECCIÓN DE ADMINISTRACIÓN DE SERVICIOS</t>
  </si>
  <si>
    <t>TABLA DE CONTENIDO</t>
  </si>
  <si>
    <t>Total</t>
  </si>
  <si>
    <t>Provincia</t>
  </si>
  <si>
    <t>Pichincha</t>
  </si>
  <si>
    <t>Guayas</t>
  </si>
  <si>
    <t>Azuay</t>
  </si>
  <si>
    <t>Manabí</t>
  </si>
  <si>
    <t>Tungurahua</t>
  </si>
  <si>
    <t>El Oro</t>
  </si>
  <si>
    <t>Imbabura</t>
  </si>
  <si>
    <t>Santo Domingo de los Tsachilas</t>
  </si>
  <si>
    <t>Loja</t>
  </si>
  <si>
    <t>Chimborazo</t>
  </si>
  <si>
    <t>Los Ríos</t>
  </si>
  <si>
    <t>Cotopaxi</t>
  </si>
  <si>
    <t>Santa Elena</t>
  </si>
  <si>
    <t>Esmeraldas</t>
  </si>
  <si>
    <t>Galapagos</t>
  </si>
  <si>
    <t>Cañar</t>
  </si>
  <si>
    <t>Pastaza</t>
  </si>
  <si>
    <t>Orellana</t>
  </si>
  <si>
    <t>Napo</t>
  </si>
  <si>
    <t>Carchi</t>
  </si>
  <si>
    <t>Morona</t>
  </si>
  <si>
    <t>Bolívar</t>
  </si>
  <si>
    <t>Zamora</t>
  </si>
  <si>
    <t>Promedio</t>
  </si>
  <si>
    <t>Tipo de punto de venta</t>
  </si>
  <si>
    <t xml:space="preserve"> </t>
  </si>
  <si>
    <t>Banco del Austro</t>
  </si>
  <si>
    <r>
      <rPr>
        <b/>
        <sz val="11"/>
        <color theme="1"/>
        <rFont val="Arial"/>
        <family val="2"/>
      </rPr>
      <t>Contacto</t>
    </r>
    <r>
      <rPr>
        <sz val="11"/>
        <color theme="1"/>
        <rFont val="Arial"/>
        <family val="2"/>
      </rPr>
      <t xml:space="preserve">
Teléfonos: 02 2996100, 02 2997600, ext. 1944
Email: dnei_sas@sbs.gob.ec
</t>
    </r>
  </si>
  <si>
    <t>Enero 2016</t>
  </si>
  <si>
    <t>Febrero 2016</t>
  </si>
  <si>
    <t>Marzo 2016</t>
  </si>
  <si>
    <t>Abril 2016</t>
  </si>
  <si>
    <t>Mayo 2016</t>
  </si>
  <si>
    <t>Junio 2016</t>
  </si>
  <si>
    <t>Julio 2016</t>
  </si>
  <si>
    <t>Agosto 2016</t>
  </si>
  <si>
    <t>Septiembre 2016</t>
  </si>
  <si>
    <t>Noviembre 2016</t>
  </si>
  <si>
    <t>Diciembre 2016</t>
  </si>
  <si>
    <t>ESTADÍSTICAS DE CAJEROS AUTOMÁTICOS (ATM)</t>
  </si>
  <si>
    <t>Cajeros automáticos en oficina</t>
  </si>
  <si>
    <t>SECCIÓN I: NÚMERO DE CAJEROS AUTOMÁTICOS (ATM)</t>
  </si>
  <si>
    <t>1.1.1 Evolución del número de cajeros automáticos (ATM en oficina/ATM otro sitio)</t>
  </si>
  <si>
    <t>1.1 Número de cajeros automáticos (ATM)</t>
  </si>
  <si>
    <t>Cajeros automáticos en otro sitio</t>
  </si>
  <si>
    <t>Total de cajeros automáticos</t>
  </si>
  <si>
    <t>SECCIÓN II: NÚMERO DE CAJEROS AUTOMÁTICOS POR ENTIDAD FINANCIERA</t>
  </si>
  <si>
    <t>2.1 Número de cajeros automáticos por entidad (ATM en oficina)</t>
  </si>
  <si>
    <t>Banco Pichincha</t>
  </si>
  <si>
    <t>Banco de Guayaquil</t>
  </si>
  <si>
    <t>Banco del Pacífico</t>
  </si>
  <si>
    <t>Banco Internacional</t>
  </si>
  <si>
    <t>Banco Procredit</t>
  </si>
  <si>
    <t>Banco Bolivariano</t>
  </si>
  <si>
    <t>Banco de Machala</t>
  </si>
  <si>
    <t>Banco Solidario</t>
  </si>
  <si>
    <t>Banco de Loja</t>
  </si>
  <si>
    <t>Banco General Rumiñahui</t>
  </si>
  <si>
    <t>Banco Codesarrollo</t>
  </si>
  <si>
    <t>Banco Comercial de Manabí</t>
  </si>
  <si>
    <t>Banco Delbank</t>
  </si>
  <si>
    <t>% Promedio</t>
  </si>
  <si>
    <t>2.2 Número de cajeros automáticos por entidad (ATM en otro sitio)</t>
  </si>
  <si>
    <t>2.3 Número total de cajeros automáticos por entidad (ATM en oficina y ATM en otro sitio)</t>
  </si>
  <si>
    <t>Entidad</t>
  </si>
  <si>
    <t>ATM en oficina</t>
  </si>
  <si>
    <t>ATM en otro sitio</t>
  </si>
  <si>
    <t>ATM total</t>
  </si>
  <si>
    <t>% promedio</t>
  </si>
  <si>
    <t xml:space="preserve">2.4 Resumen de cajeros automáticos por entidad </t>
  </si>
  <si>
    <t>SECCIÓN III: NÚMERO DE CAJEROS AUTOMÁTICOS POR PROVINCIA</t>
  </si>
  <si>
    <t>3.1 Número de cajeros automáticos por provincia (ATM en oficina)</t>
  </si>
  <si>
    <t>3.2 Número de cajeros automáticos por provincia (ATM en otro sitio)</t>
  </si>
  <si>
    <t>3.3 Número de cajeros automáticos por provincia (ATM en oficina y ATM en otro sitio)</t>
  </si>
  <si>
    <t>3.4 Resumen de cajeros automáticos por provincia</t>
  </si>
  <si>
    <t>SECCIÓN IV: NÚMERO DE CAJEROS AUTOMÁTICOS POR TIPO LOCAL</t>
  </si>
  <si>
    <t>4.1 Número de cajeros automáticos por tipo de local (ATM en oficina/ATM en otro sitio)</t>
  </si>
  <si>
    <t>Oficina</t>
  </si>
  <si>
    <t>Otros</t>
  </si>
  <si>
    <t>Oficina/C.C.</t>
  </si>
  <si>
    <t>Centro comercial</t>
  </si>
  <si>
    <t>Supermercado</t>
  </si>
  <si>
    <t>Gasolinera</t>
  </si>
  <si>
    <t>Farmacia</t>
  </si>
  <si>
    <t>Oficina/Otro</t>
  </si>
  <si>
    <t>Empresa privada</t>
  </si>
  <si>
    <t>Educación superior</t>
  </si>
  <si>
    <t>Entidad pública</t>
  </si>
  <si>
    <t>Hospital/Clínica</t>
  </si>
  <si>
    <t>Terminal terrestre</t>
  </si>
  <si>
    <t>Reparto militar</t>
  </si>
  <si>
    <t>Edificio</t>
  </si>
  <si>
    <t>Oficina/Supermercado</t>
  </si>
  <si>
    <t>Aeropuerto</t>
  </si>
  <si>
    <t>Hotel</t>
  </si>
  <si>
    <t>Zona Rosa</t>
  </si>
  <si>
    <t>Mercado</t>
  </si>
  <si>
    <t>Local de comida</t>
  </si>
  <si>
    <t>Ferretería</t>
  </si>
  <si>
    <t>Parque</t>
  </si>
  <si>
    <t>Educación básica</t>
  </si>
  <si>
    <t>SECCIÓN V: NÚMERO DE CAJEROS AUTOMÁTICOS POR ENTIDAD Y PROVINCIA</t>
  </si>
  <si>
    <t>5.1 Número de cajeros automáticos por entidad y provincia (ATM en oficina/ATM en otro sitio)</t>
  </si>
  <si>
    <t>Sucumbíos</t>
  </si>
  <si>
    <t>SucumbÍos</t>
  </si>
  <si>
    <t>Produbanco Grupo Promerica</t>
  </si>
  <si>
    <t>Nivel 2 de Tipo de Local</t>
  </si>
  <si>
    <t>Nivel 1 de Tipo de Local</t>
  </si>
  <si>
    <t>% ATM en oficina</t>
  </si>
  <si>
    <t>% ATM en otro sitio</t>
  </si>
  <si>
    <t>Oficina en cooperativa</t>
  </si>
  <si>
    <t>Oficina de otra entidad</t>
  </si>
  <si>
    <t>Total Oficina</t>
  </si>
  <si>
    <t>Total Otros</t>
  </si>
  <si>
    <t>Gremios</t>
  </si>
  <si>
    <t>Panadería</t>
  </si>
  <si>
    <t>Remesadora</t>
  </si>
  <si>
    <t>Total Empresa privada</t>
  </si>
  <si>
    <t>Abastos</t>
  </si>
  <si>
    <t>Total Abastos</t>
  </si>
  <si>
    <t>Salud</t>
  </si>
  <si>
    <t>Total Salud</t>
  </si>
  <si>
    <t>Total Centro comercial</t>
  </si>
  <si>
    <t>Turismo</t>
  </si>
  <si>
    <t>Lugar de recreación</t>
  </si>
  <si>
    <t>Cine</t>
  </si>
  <si>
    <t>Total Turismo</t>
  </si>
  <si>
    <t>Sector público</t>
  </si>
  <si>
    <t>Sector financiero público</t>
  </si>
  <si>
    <t>Total Sector público</t>
  </si>
  <si>
    <t>Centro educativo</t>
  </si>
  <si>
    <t>Total Centro educativo</t>
  </si>
  <si>
    <t>TOTAL</t>
  </si>
  <si>
    <t>Total Banco Pichincha</t>
  </si>
  <si>
    <t>Total Banco de Guayaquil</t>
  </si>
  <si>
    <t>Total Banco del Pacífico</t>
  </si>
  <si>
    <t>Total Banco Internacional</t>
  </si>
  <si>
    <t>Total Banco Bolivariano</t>
  </si>
  <si>
    <t>Total Produbanco Grupo Promerica</t>
  </si>
  <si>
    <t>Total Banco del Austro</t>
  </si>
  <si>
    <t>Total Banco de Loja</t>
  </si>
  <si>
    <t>Total Banco Solidario</t>
  </si>
  <si>
    <t>Total Banco de Machala</t>
  </si>
  <si>
    <t>Total Banco Procredit</t>
  </si>
  <si>
    <t>Total Banco General Rumiñahui</t>
  </si>
  <si>
    <t>Total Banco Codesarrollo</t>
  </si>
  <si>
    <t>Total Banco Comercial de Manabí</t>
  </si>
  <si>
    <t>Total Banco Delbank</t>
  </si>
  <si>
    <t>Total general</t>
  </si>
  <si>
    <t xml:space="preserve">SECCIÓN VI: NÚMERO DE CAJEROS AUTOMÁTICOS POR ENTIDAD Y TIPO DE LOCAL </t>
  </si>
  <si>
    <t>6.1 Número de cajeros automáticos por entidad y tipo de local (ATM en oficina/ATM en otro sitio)</t>
  </si>
  <si>
    <t>Entidad Financiera</t>
  </si>
  <si>
    <t>Tipo1</t>
  </si>
  <si>
    <t>Tipo2</t>
  </si>
  <si>
    <t>SECCIÓN VII: CONSIDERANDOS</t>
  </si>
  <si>
    <t>SECCIÓN VIII: CONTACTOS</t>
  </si>
  <si>
    <t>Este reporte se elaboró con base a datos solicitados solamente a los bancos privados que tienen cajeros automáticos propios (ATM)
Bancos Privados como Banco Capital y Banco Amazonas tienen cajeros automáticos de otra entidad
Se reporta un caso de Agencia CFN con ATM del Banco del Pacífico
Los casos de ATM en alguna agencia, se reportan como ATM en oficinas
En el caso de agencias en Centros Comerciales con ATM, se reporta como Oficina/C.C.
En el caso de agencias en el interior de Supermercados  y con ATM, se reporta como Oficina/Supermercados, este incluye los casos en los cuales el supermercado esta en un Centro Comercial
En el caso de agencias en otros tipos de lugares con ATM, se reportan como Oficina/Otro, esto incluye casos de agencias en Terminales Terrestres, Repartos Militares y otros.
En el caso de ATM cuyo sitio está claramente definido, se reporta en las demás categorías.</t>
  </si>
  <si>
    <t>Enero a Diciembre 2016</t>
  </si>
  <si>
    <t>Fecha de publicación: Febrero 2017</t>
  </si>
  <si>
    <t>Valores a Diciembre</t>
  </si>
  <si>
    <t xml:space="preserve"> Octubre 2016</t>
  </si>
  <si>
    <t>Estación de transporte público</t>
  </si>
  <si>
    <t>Mercado artesanal</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</si>
</sst>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0.00_);_(* \(#,##0.00\);_(* &quot;-&quot;??_);_(@_)"/>
    <numFmt numFmtId="164" formatCode="_(* #,##0_);_(* \(#,##0\);_(* &quot;-&quot;??_);_(@_)"/>
  </numFmts>
  <fonts count="29" x14ac:knownFonts="1">
    <font>
      <sz val="11"/>
      <color theme="1"/>
      <name val="Calibri"/>
      <family val="2"/>
      <scheme val="minor"/>
    </font>
    <font>
      <sz val="11"/>
      <color theme="1"/>
      <name val="Calibri"/>
      <family val="2"/>
      <scheme val="minor"/>
    </font>
    <font>
      <b/>
      <sz val="16"/>
      <color theme="1"/>
      <name val="Arial"/>
      <family val="2"/>
    </font>
    <font>
      <sz val="11"/>
      <color theme="1"/>
      <name val="Arial"/>
      <family val="2"/>
    </font>
    <font>
      <sz val="14"/>
      <color theme="1"/>
      <name val="Arial"/>
      <family val="2"/>
    </font>
    <font>
      <b/>
      <sz val="14"/>
      <color theme="1"/>
      <name val="Arial"/>
      <family val="2"/>
    </font>
    <font>
      <i/>
      <sz val="10"/>
      <color theme="1"/>
      <name val="Arial"/>
      <family val="2"/>
    </font>
    <font>
      <sz val="16"/>
      <color theme="1"/>
      <name val="Arial"/>
      <family val="2"/>
    </font>
    <font>
      <b/>
      <sz val="14"/>
      <name val="Arial"/>
      <family val="2"/>
    </font>
    <font>
      <b/>
      <sz val="14"/>
      <color theme="5"/>
      <name val="Arial"/>
      <family val="2"/>
    </font>
    <font>
      <sz val="14"/>
      <color theme="5"/>
      <name val="Arial"/>
      <family val="2"/>
    </font>
    <font>
      <sz val="14"/>
      <color theme="3"/>
      <name val="Arial"/>
      <family val="2"/>
    </font>
    <font>
      <sz val="14"/>
      <name val="Arial"/>
      <family val="2"/>
    </font>
    <font>
      <sz val="14"/>
      <color theme="1"/>
      <name val="Calibri"/>
      <family val="2"/>
      <scheme val="minor"/>
    </font>
    <font>
      <i/>
      <sz val="11"/>
      <color theme="1"/>
      <name val="Arial"/>
      <family val="2"/>
    </font>
    <font>
      <b/>
      <sz val="20"/>
      <color theme="5"/>
      <name val="Arial"/>
      <family val="2"/>
    </font>
    <font>
      <b/>
      <sz val="18"/>
      <color theme="3"/>
      <name val="Arial"/>
      <family val="2"/>
    </font>
    <font>
      <b/>
      <sz val="11"/>
      <color theme="1"/>
      <name val="Arial"/>
      <family val="2"/>
    </font>
    <font>
      <b/>
      <sz val="11"/>
      <color theme="5"/>
      <name val="Arial"/>
      <family val="2"/>
    </font>
    <font>
      <sz val="11"/>
      <color theme="3"/>
      <name val="Arial"/>
      <family val="2"/>
    </font>
    <font>
      <b/>
      <sz val="11"/>
      <color theme="3"/>
      <name val="Arial"/>
      <family val="2"/>
    </font>
    <font>
      <sz val="11"/>
      <color theme="0"/>
      <name val="Arial"/>
      <family val="2"/>
    </font>
    <font>
      <sz val="11"/>
      <color rgb="FFFF0000"/>
      <name val="Arial"/>
      <family val="2"/>
    </font>
    <font>
      <sz val="20"/>
      <color theme="1"/>
      <name val="Arial"/>
      <family val="2"/>
    </font>
    <font>
      <b/>
      <sz val="14"/>
      <color theme="3"/>
      <name val="Arial"/>
      <family val="2"/>
    </font>
    <font>
      <b/>
      <sz val="36"/>
      <color theme="1"/>
      <name val="Arial"/>
      <family val="2"/>
    </font>
    <font>
      <b/>
      <sz val="28"/>
      <color theme="3"/>
      <name val="Arial"/>
      <family val="2"/>
    </font>
    <font>
      <sz val="11"/>
      <color rgb="FFFF0000"/>
      <name val="Calibri"/>
      <family val="2"/>
      <scheme val="minor"/>
    </font>
    <font>
      <sz val="11"/>
      <name val="Arial"/>
      <family val="2"/>
    </font>
  </fonts>
  <fills count="7">
    <fill>
      <patternFill patternType="none"/>
    </fill>
    <fill>
      <patternFill patternType="gray125"/>
    </fill>
    <fill>
      <patternFill patternType="solid">
        <fgColor theme="3" tint="0.79998168889431442"/>
        <bgColor indexed="64"/>
      </patternFill>
    </fill>
    <fill>
      <patternFill patternType="solid">
        <fgColor theme="0"/>
        <bgColor indexed="64"/>
      </patternFill>
    </fill>
    <fill>
      <patternFill patternType="solid">
        <fgColor theme="4" tint="0.79998168889431442"/>
        <bgColor indexed="64"/>
      </patternFill>
    </fill>
    <fill>
      <patternFill patternType="solid">
        <fgColor theme="4" tint="0.79998168889431442"/>
        <bgColor theme="4" tint="0.79998168889431442"/>
      </patternFill>
    </fill>
    <fill>
      <patternFill patternType="solid">
        <fgColor theme="4" tint="0.59999389629810485"/>
        <bgColor indexed="64"/>
      </patternFill>
    </fill>
  </fills>
  <borders count="11">
    <border>
      <left/>
      <right/>
      <top/>
      <bottom/>
      <diagonal/>
    </border>
    <border>
      <left/>
      <right/>
      <top style="thin">
        <color indexed="64"/>
      </top>
      <bottom/>
      <diagonal/>
    </border>
    <border>
      <left/>
      <right/>
      <top/>
      <bottom style="thin">
        <color indexed="64"/>
      </bottom>
      <diagonal/>
    </border>
    <border>
      <left/>
      <right/>
      <top style="thin">
        <color indexed="64"/>
      </top>
      <bottom style="medium">
        <color indexed="64"/>
      </bottom>
      <diagonal/>
    </border>
    <border>
      <left/>
      <right/>
      <top/>
      <bottom style="double">
        <color indexed="64"/>
      </bottom>
      <diagonal/>
    </border>
    <border>
      <left/>
      <right/>
      <top style="thin">
        <color indexed="64"/>
      </top>
      <bottom style="double">
        <color indexed="64"/>
      </bottom>
      <diagonal/>
    </border>
    <border>
      <left/>
      <right/>
      <top style="thin">
        <color indexed="64"/>
      </top>
      <bottom style="thin">
        <color indexed="64"/>
      </bottom>
      <diagonal/>
    </border>
    <border>
      <left/>
      <right/>
      <top style="double">
        <color indexed="64"/>
      </top>
      <bottom/>
      <diagonal/>
    </border>
    <border>
      <left/>
      <right/>
      <top/>
      <bottom style="thin">
        <color theme="4" tint="0.39997558519241921"/>
      </bottom>
      <diagonal/>
    </border>
    <border>
      <left/>
      <right/>
      <top style="thin">
        <color theme="4"/>
      </top>
      <bottom style="thin">
        <color theme="4"/>
      </bottom>
      <diagonal/>
    </border>
    <border>
      <left/>
      <right/>
      <top style="thin">
        <color theme="4" tint="0.39997558519241921"/>
      </top>
      <bottom/>
      <diagonal/>
    </border>
  </borders>
  <cellStyleXfs count="2">
    <xf numFmtId="0" fontId="0" fillId="0" borderId="0"/>
    <xf numFmtId="9" fontId="1" fillId="0" borderId="0" applyFont="0" applyFill="0" applyBorder="0" applyAlignment="0" applyProtection="0"/>
  </cellStyleXfs>
  <cellXfs count="106">
    <xf numFmtId="0" fontId="0" fillId="0" borderId="0" xfId="0"/>
    <xf numFmtId="0" fontId="3" fillId="0" borderId="0" xfId="0" applyFont="1" applyFill="1"/>
    <xf numFmtId="0" fontId="4" fillId="0" borderId="0" xfId="0" applyFont="1" applyFill="1"/>
    <xf numFmtId="0" fontId="0" fillId="0" borderId="0" xfId="0" applyFill="1"/>
    <xf numFmtId="0" fontId="6" fillId="0" borderId="0" xfId="0" applyFont="1" applyFill="1" applyBorder="1" applyAlignment="1">
      <alignment horizontal="left" vertical="center"/>
    </xf>
    <xf numFmtId="0" fontId="2" fillId="0" borderId="0" xfId="0" applyFont="1" applyFill="1" applyBorder="1" applyAlignment="1">
      <alignment horizontal="center" vertical="center"/>
    </xf>
    <xf numFmtId="0" fontId="7" fillId="0" borderId="0" xfId="0" applyFont="1" applyFill="1" applyBorder="1" applyAlignment="1">
      <alignment horizontal="center" vertical="center"/>
    </xf>
    <xf numFmtId="0" fontId="8" fillId="0" borderId="0" xfId="0" applyFont="1" applyFill="1" applyAlignment="1">
      <alignment horizontal="left"/>
    </xf>
    <xf numFmtId="0" fontId="9" fillId="0" borderId="0" xfId="0" applyFont="1" applyFill="1" applyAlignment="1">
      <alignment horizontal="left"/>
    </xf>
    <xf numFmtId="0" fontId="10" fillId="0" borderId="0" xfId="0" applyFont="1" applyFill="1" applyAlignment="1">
      <alignment horizontal="left"/>
    </xf>
    <xf numFmtId="0" fontId="11" fillId="0" borderId="0" xfId="0" applyFont="1" applyFill="1" applyAlignment="1">
      <alignment horizontal="left"/>
    </xf>
    <xf numFmtId="0" fontId="4" fillId="0" borderId="0" xfId="0" applyFont="1" applyFill="1" applyAlignment="1">
      <alignment horizontal="left"/>
    </xf>
    <xf numFmtId="0" fontId="12" fillId="0" borderId="0" xfId="0" applyFont="1" applyFill="1" applyAlignment="1">
      <alignment horizontal="left"/>
    </xf>
    <xf numFmtId="0" fontId="13" fillId="0" borderId="0" xfId="0" applyFont="1" applyFill="1"/>
    <xf numFmtId="0" fontId="3" fillId="0" borderId="0" xfId="0" applyFont="1"/>
    <xf numFmtId="0" fontId="14" fillId="0" borderId="0" xfId="0" applyFont="1"/>
    <xf numFmtId="0" fontId="15" fillId="3" borderId="0" xfId="0" applyFont="1" applyFill="1" applyAlignment="1">
      <alignment horizontal="left"/>
    </xf>
    <xf numFmtId="0" fontId="16" fillId="3" borderId="0" xfId="0" applyFont="1" applyFill="1" applyAlignment="1">
      <alignment horizontal="left"/>
    </xf>
    <xf numFmtId="0" fontId="17" fillId="4" borderId="3" xfId="0" applyFont="1" applyFill="1" applyBorder="1" applyAlignment="1">
      <alignment vertical="top" wrapText="1"/>
    </xf>
    <xf numFmtId="0" fontId="17" fillId="0" borderId="0" xfId="0" applyFont="1"/>
    <xf numFmtId="0" fontId="17" fillId="0" borderId="4" xfId="0" applyFont="1" applyBorder="1"/>
    <xf numFmtId="3" fontId="17" fillId="0" borderId="0" xfId="0" applyNumberFormat="1" applyFont="1" applyAlignment="1">
      <alignment horizontal="right" vertical="top"/>
    </xf>
    <xf numFmtId="3" fontId="3" fillId="0" borderId="0" xfId="0" applyNumberFormat="1" applyFont="1"/>
    <xf numFmtId="3" fontId="3" fillId="0" borderId="0" xfId="0" applyNumberFormat="1" applyFont="1" applyAlignment="1">
      <alignment vertical="top"/>
    </xf>
    <xf numFmtId="3" fontId="17" fillId="0" borderId="0" xfId="0" applyNumberFormat="1" applyFont="1" applyAlignment="1">
      <alignment vertical="top"/>
    </xf>
    <xf numFmtId="0" fontId="3" fillId="0" borderId="4" xfId="0" applyFont="1" applyBorder="1"/>
    <xf numFmtId="3" fontId="17" fillId="0" borderId="0" xfId="0" applyNumberFormat="1" applyFont="1"/>
    <xf numFmtId="0" fontId="17" fillId="5" borderId="5" xfId="0" applyFont="1" applyFill="1" applyBorder="1" applyAlignment="1">
      <alignment vertical="top" wrapText="1"/>
    </xf>
    <xf numFmtId="0" fontId="17" fillId="5" borderId="5" xfId="0" applyFont="1" applyFill="1" applyBorder="1" applyAlignment="1">
      <alignment horizontal="center" vertical="top" wrapText="1"/>
    </xf>
    <xf numFmtId="10" fontId="3" fillId="0" borderId="0" xfId="1" applyNumberFormat="1" applyFont="1"/>
    <xf numFmtId="10" fontId="3" fillId="0" borderId="0" xfId="0" applyNumberFormat="1" applyFont="1"/>
    <xf numFmtId="164" fontId="3" fillId="0" borderId="0" xfId="0" applyNumberFormat="1" applyFont="1"/>
    <xf numFmtId="164" fontId="17" fillId="0" borderId="0" xfId="0" applyNumberFormat="1" applyFont="1"/>
    <xf numFmtId="164" fontId="3" fillId="0" borderId="4" xfId="0" applyNumberFormat="1" applyFont="1" applyBorder="1"/>
    <xf numFmtId="43" fontId="3" fillId="0" borderId="0" xfId="0" applyNumberFormat="1" applyFont="1"/>
    <xf numFmtId="3" fontId="17" fillId="0" borderId="4" xfId="0" applyNumberFormat="1" applyFont="1" applyBorder="1"/>
    <xf numFmtId="4" fontId="17" fillId="0" borderId="0" xfId="0" applyNumberFormat="1" applyFont="1"/>
    <xf numFmtId="0" fontId="17" fillId="4" borderId="3" xfId="0" quotePrefix="1" applyFont="1" applyFill="1" applyBorder="1" applyAlignment="1">
      <alignment horizontal="center" vertical="top" wrapText="1"/>
    </xf>
    <xf numFmtId="0" fontId="3" fillId="0" borderId="0" xfId="0" applyFont="1" applyAlignment="1">
      <alignment vertical="top" wrapText="1"/>
    </xf>
    <xf numFmtId="3" fontId="3" fillId="0" borderId="4" xfId="0" applyNumberFormat="1" applyFont="1" applyBorder="1" applyAlignment="1">
      <alignment vertical="top"/>
    </xf>
    <xf numFmtId="2" fontId="17" fillId="0" borderId="0" xfId="0" applyNumberFormat="1" applyFont="1" applyAlignment="1">
      <alignment vertical="top"/>
    </xf>
    <xf numFmtId="3" fontId="17" fillId="0" borderId="0" xfId="0" applyNumberFormat="1" applyFont="1" applyBorder="1"/>
    <xf numFmtId="0" fontId="14" fillId="0" borderId="0" xfId="0" applyFont="1" applyFill="1" applyBorder="1" applyAlignment="1">
      <alignment horizontal="left" vertical="center"/>
    </xf>
    <xf numFmtId="0" fontId="17" fillId="0" borderId="0" xfId="0" applyFont="1" applyFill="1" applyBorder="1" applyAlignment="1">
      <alignment horizontal="center" vertical="center"/>
    </xf>
    <xf numFmtId="0" fontId="17" fillId="3" borderId="0" xfId="0" applyFont="1" applyFill="1" applyAlignment="1">
      <alignment horizontal="right"/>
    </xf>
    <xf numFmtId="0" fontId="19" fillId="3" borderId="0" xfId="0" applyFont="1" applyFill="1"/>
    <xf numFmtId="43" fontId="20" fillId="3" borderId="0" xfId="0" applyNumberFormat="1" applyFont="1" applyFill="1" applyBorder="1"/>
    <xf numFmtId="43" fontId="17" fillId="3" borderId="0" xfId="0" applyNumberFormat="1" applyFont="1" applyFill="1" applyBorder="1"/>
    <xf numFmtId="43" fontId="17" fillId="0" borderId="0" xfId="0" applyNumberFormat="1" applyFont="1" applyFill="1" applyBorder="1"/>
    <xf numFmtId="0" fontId="17" fillId="3" borderId="0" xfId="0" applyFont="1" applyFill="1" applyAlignment="1">
      <alignment horizontal="left"/>
    </xf>
    <xf numFmtId="0" fontId="3" fillId="3" borderId="0" xfId="0" applyFont="1" applyFill="1"/>
    <xf numFmtId="0" fontId="20" fillId="3" borderId="0" xfId="0" applyFont="1" applyFill="1" applyAlignment="1">
      <alignment horizontal="left"/>
    </xf>
    <xf numFmtId="0" fontId="21" fillId="0" borderId="0" xfId="0" applyFont="1"/>
    <xf numFmtId="0" fontId="3" fillId="4" borderId="0" xfId="0" applyFont="1" applyFill="1"/>
    <xf numFmtId="0" fontId="18" fillId="0" borderId="0" xfId="0" applyFont="1"/>
    <xf numFmtId="9" fontId="3" fillId="0" borderId="0" xfId="0" applyNumberFormat="1" applyFont="1"/>
    <xf numFmtId="0" fontId="3" fillId="0" borderId="0" xfId="0" applyFont="1" applyBorder="1"/>
    <xf numFmtId="0" fontId="3" fillId="6" borderId="0" xfId="0" applyFont="1" applyFill="1"/>
    <xf numFmtId="3" fontId="21" fillId="0" borderId="0" xfId="0" applyNumberFormat="1" applyFont="1"/>
    <xf numFmtId="3" fontId="3" fillId="4" borderId="0" xfId="0" applyNumberFormat="1" applyFont="1" applyFill="1"/>
    <xf numFmtId="0" fontId="23" fillId="0" borderId="0" xfId="0" applyFont="1"/>
    <xf numFmtId="0" fontId="5" fillId="3" borderId="0" xfId="0" applyFont="1" applyFill="1" applyAlignment="1">
      <alignment horizontal="left"/>
    </xf>
    <xf numFmtId="0" fontId="24" fillId="0" borderId="0" xfId="0" applyFont="1" applyFill="1" applyAlignment="1">
      <alignment horizontal="left"/>
    </xf>
    <xf numFmtId="0" fontId="2" fillId="3" borderId="0" xfId="0" applyFont="1" applyFill="1" applyAlignment="1">
      <alignment horizontal="left"/>
    </xf>
    <xf numFmtId="0" fontId="17" fillId="4" borderId="3" xfId="0" quotePrefix="1" applyFont="1" applyFill="1" applyBorder="1" applyAlignment="1">
      <alignment horizontal="center" vertical="center" wrapText="1"/>
    </xf>
    <xf numFmtId="3" fontId="27" fillId="0" borderId="0" xfId="0" applyNumberFormat="1" applyFont="1"/>
    <xf numFmtId="3" fontId="17" fillId="0" borderId="7" xfId="0" applyNumberFormat="1" applyFont="1" applyBorder="1"/>
    <xf numFmtId="17" fontId="17" fillId="4" borderId="3" xfId="0" quotePrefix="1" applyNumberFormat="1" applyFont="1" applyFill="1" applyBorder="1" applyAlignment="1">
      <alignment horizontal="center" vertical="center" wrapText="1"/>
    </xf>
    <xf numFmtId="0" fontId="17" fillId="0" borderId="7" xfId="0" applyFont="1" applyBorder="1"/>
    <xf numFmtId="9" fontId="17" fillId="0" borderId="7" xfId="1" applyFont="1" applyBorder="1"/>
    <xf numFmtId="3" fontId="17" fillId="0" borderId="7" xfId="0" applyNumberFormat="1" applyFont="1" applyBorder="1" applyAlignment="1">
      <alignment horizontal="right" vertical="top"/>
    </xf>
    <xf numFmtId="164" fontId="17" fillId="0" borderId="7" xfId="0" applyNumberFormat="1" applyFont="1" applyBorder="1"/>
    <xf numFmtId="43" fontId="21" fillId="0" borderId="0" xfId="0" applyNumberFormat="1" applyFont="1"/>
    <xf numFmtId="3" fontId="3" fillId="0" borderId="0" xfId="0" applyNumberFormat="1" applyFont="1" applyBorder="1" applyAlignment="1">
      <alignment vertical="top"/>
    </xf>
    <xf numFmtId="17" fontId="17" fillId="4" borderId="3" xfId="0" quotePrefix="1" applyNumberFormat="1" applyFont="1" applyFill="1" applyBorder="1" applyAlignment="1">
      <alignment horizontal="left" vertical="center" wrapText="1"/>
    </xf>
    <xf numFmtId="0" fontId="22" fillId="0" borderId="0" xfId="0" applyFont="1" applyAlignment="1">
      <alignment horizontal="left" vertical="center" wrapText="1"/>
    </xf>
    <xf numFmtId="9" fontId="17" fillId="0" borderId="0" xfId="1" applyNumberFormat="1" applyFont="1"/>
    <xf numFmtId="9" fontId="17" fillId="0" borderId="0" xfId="0" applyNumberFormat="1" applyFont="1"/>
    <xf numFmtId="9" fontId="17" fillId="0" borderId="0" xfId="1" applyNumberFormat="1" applyFont="1" applyBorder="1"/>
    <xf numFmtId="9" fontId="17" fillId="0" borderId="0" xfId="1" applyFont="1"/>
    <xf numFmtId="0" fontId="3" fillId="0" borderId="0" xfId="0" applyFont="1" applyAlignment="1">
      <alignment horizontal="left" vertical="top"/>
    </xf>
    <xf numFmtId="37" fontId="17" fillId="0" borderId="0" xfId="0" applyNumberFormat="1" applyFont="1"/>
    <xf numFmtId="37" fontId="17" fillId="0" borderId="7" xfId="0" applyNumberFormat="1" applyFont="1" applyBorder="1"/>
    <xf numFmtId="0" fontId="3" fillId="0" borderId="4" xfId="0" applyFont="1" applyBorder="1" applyAlignment="1">
      <alignment horizontal="left" vertical="top"/>
    </xf>
    <xf numFmtId="9" fontId="17" fillId="0" borderId="4" xfId="1" applyFont="1" applyBorder="1"/>
    <xf numFmtId="9" fontId="17" fillId="0" borderId="4" xfId="1" applyNumberFormat="1" applyFont="1" applyBorder="1"/>
    <xf numFmtId="0" fontId="17" fillId="5" borderId="3" xfId="0" applyFont="1" applyFill="1" applyBorder="1" applyAlignment="1">
      <alignment horizontal="center" vertical="center" wrapText="1"/>
    </xf>
    <xf numFmtId="0" fontId="17" fillId="5" borderId="5" xfId="0" applyFont="1" applyFill="1" applyBorder="1" applyAlignment="1">
      <alignment vertical="center" wrapText="1"/>
    </xf>
    <xf numFmtId="3" fontId="3" fillId="0" borderId="0" xfId="0" applyNumberFormat="1" applyFont="1" applyFill="1"/>
    <xf numFmtId="9" fontId="3" fillId="0" borderId="0" xfId="1" applyFont="1"/>
    <xf numFmtId="9" fontId="3" fillId="0" borderId="4" xfId="1" applyFont="1" applyBorder="1"/>
    <xf numFmtId="0" fontId="17" fillId="0" borderId="8" xfId="0" applyFont="1" applyBorder="1"/>
    <xf numFmtId="0" fontId="17" fillId="0" borderId="9" xfId="0" applyFont="1" applyBorder="1"/>
    <xf numFmtId="3" fontId="17" fillId="0" borderId="9" xfId="0" applyNumberFormat="1" applyFont="1" applyBorder="1"/>
    <xf numFmtId="9" fontId="5" fillId="0" borderId="0" xfId="1" applyNumberFormat="1" applyFont="1"/>
    <xf numFmtId="0" fontId="17" fillId="0" borderId="0" xfId="0" applyFont="1" applyBorder="1"/>
    <xf numFmtId="0" fontId="17" fillId="5" borderId="10" xfId="0" applyFont="1" applyFill="1" applyBorder="1"/>
    <xf numFmtId="3" fontId="17" fillId="5" borderId="10" xfId="0" applyNumberFormat="1" applyFont="1" applyFill="1" applyBorder="1"/>
    <xf numFmtId="0" fontId="28" fillId="0" borderId="0" xfId="0" applyFont="1"/>
    <xf numFmtId="0" fontId="2" fillId="0" borderId="0" xfId="0" applyFont="1" applyFill="1" applyAlignment="1">
      <alignment horizontal="center" vertical="center" wrapText="1"/>
    </xf>
    <xf numFmtId="0" fontId="5" fillId="2" borderId="0" xfId="0" applyFont="1" applyFill="1" applyBorder="1" applyAlignment="1">
      <alignment horizontal="center" vertical="center"/>
    </xf>
    <xf numFmtId="0" fontId="3" fillId="2" borderId="6" xfId="0" applyFont="1" applyFill="1" applyBorder="1" applyAlignment="1">
      <alignment horizontal="center" vertical="top" wrapText="1"/>
    </xf>
    <xf numFmtId="0" fontId="25" fillId="0" borderId="0" xfId="0" applyFont="1" applyAlignment="1">
      <alignment horizontal="center" wrapText="1"/>
    </xf>
    <xf numFmtId="0" fontId="26" fillId="2" borderId="1" xfId="0" applyFont="1" applyFill="1" applyBorder="1" applyAlignment="1">
      <alignment horizontal="center" vertical="center"/>
    </xf>
    <xf numFmtId="0" fontId="26" fillId="2" borderId="2" xfId="0" applyFont="1" applyFill="1" applyBorder="1" applyAlignment="1">
      <alignment horizontal="center"/>
    </xf>
    <xf numFmtId="0" fontId="22" fillId="0" borderId="0" xfId="0" applyFont="1" applyAlignment="1">
      <alignment horizontal="left" vertical="top" wrapText="1"/>
    </xf>
  </cellXfs>
  <cellStyles count="2">
    <cellStyle name="Normal" xfId="0" builtinId="0"/>
    <cellStyle name="Porcentaje"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2.xml.rels><?xml version="1.0" encoding="UTF-8" standalone="yes"?>
<Relationships xmlns="http://schemas.openxmlformats.org/package/2006/relationships"><Relationship Id="rId3" Type="http://schemas.openxmlformats.org/officeDocument/2006/relationships/image" Target="../media/image5.png"/><Relationship Id="rId2" Type="http://schemas.openxmlformats.org/officeDocument/2006/relationships/image" Target="../media/image4.jpg"/><Relationship Id="rId1" Type="http://schemas.openxmlformats.org/officeDocument/2006/relationships/image" Target="../media/image3.jpg"/><Relationship Id="rId6" Type="http://schemas.openxmlformats.org/officeDocument/2006/relationships/image" Target="../media/image8.jpg"/><Relationship Id="rId5" Type="http://schemas.openxmlformats.org/officeDocument/2006/relationships/image" Target="../media/image7.jpg"/><Relationship Id="rId4" Type="http://schemas.openxmlformats.org/officeDocument/2006/relationships/image" Target="../media/image6.jpg"/></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s-EC"/>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400"/>
            </a:pPr>
            <a:r>
              <a:rPr lang="es-EC" sz="1400"/>
              <a:t>Número</a:t>
            </a:r>
            <a:r>
              <a:rPr lang="es-EC" sz="1400" baseline="0"/>
              <a:t> de cajeros automáticos</a:t>
            </a:r>
            <a:endParaRPr lang="es-EC" sz="1400"/>
          </a:p>
        </c:rich>
      </c:tx>
      <c:layout/>
      <c:overlay val="1"/>
    </c:title>
    <c:autoTitleDeleted val="0"/>
    <c:plotArea>
      <c:layout>
        <c:manualLayout>
          <c:layoutTarget val="inner"/>
          <c:xMode val="edge"/>
          <c:yMode val="edge"/>
          <c:x val="5.0072081763655095E-2"/>
          <c:y val="9.8856927452794632E-2"/>
          <c:w val="0.90814848160720485"/>
          <c:h val="0.57895562180871118"/>
        </c:manualLayout>
      </c:layout>
      <c:barChart>
        <c:barDir val="col"/>
        <c:grouping val="stacked"/>
        <c:varyColors val="0"/>
        <c:ser>
          <c:idx val="0"/>
          <c:order val="0"/>
          <c:tx>
            <c:strRef>
              <c:f>'Año 2016'!$B$16</c:f>
              <c:strCache>
                <c:ptCount val="1"/>
                <c:pt idx="0">
                  <c:v>Cajeros automáticos en oficina</c:v>
                </c:pt>
              </c:strCache>
            </c:strRef>
          </c:tx>
          <c:invertIfNegative val="0"/>
          <c:dLbls>
            <c:txPr>
              <a:bodyPr/>
              <a:lstStyle/>
              <a:p>
                <a:pPr>
                  <a:defRPr>
                    <a:solidFill>
                      <a:sysClr val="windowText" lastClr="000000"/>
                    </a:solidFill>
                  </a:defRPr>
                </a:pPr>
                <a:endParaRPr lang="es-EC"/>
              </a:p>
            </c:txPr>
            <c:showLegendKey val="0"/>
            <c:showVal val="1"/>
            <c:showCatName val="0"/>
            <c:showSerName val="0"/>
            <c:showPercent val="0"/>
            <c:showBubbleSize val="0"/>
            <c:showLeaderLines val="0"/>
          </c:dLbls>
          <c:cat>
            <c:strRef>
              <c:f>'Año 2016'!$C$15:$N$15</c:f>
              <c:strCache>
                <c:ptCount val="12"/>
                <c:pt idx="0">
                  <c:v>Enero 2016</c:v>
                </c:pt>
                <c:pt idx="1">
                  <c:v>Febrero 2016</c:v>
                </c:pt>
                <c:pt idx="2">
                  <c:v>Marzo 2016</c:v>
                </c:pt>
                <c:pt idx="3">
                  <c:v>Abril 2016</c:v>
                </c:pt>
                <c:pt idx="4">
                  <c:v>Mayo 2016</c:v>
                </c:pt>
                <c:pt idx="5">
                  <c:v>Junio 2016</c:v>
                </c:pt>
                <c:pt idx="6">
                  <c:v>Julio 2016</c:v>
                </c:pt>
                <c:pt idx="7">
                  <c:v>Agosto 2016</c:v>
                </c:pt>
                <c:pt idx="8">
                  <c:v>Septiembre 2016</c:v>
                </c:pt>
                <c:pt idx="9">
                  <c:v> Octubre 2016</c:v>
                </c:pt>
                <c:pt idx="10">
                  <c:v>Noviembre 2016</c:v>
                </c:pt>
                <c:pt idx="11">
                  <c:v>Diciembre 2016</c:v>
                </c:pt>
              </c:strCache>
            </c:strRef>
          </c:cat>
          <c:val>
            <c:numRef>
              <c:f>'Año 2016'!$C$16:$N$16</c:f>
              <c:numCache>
                <c:formatCode>#,##0</c:formatCode>
                <c:ptCount val="12"/>
                <c:pt idx="0">
                  <c:v>2210</c:v>
                </c:pt>
                <c:pt idx="1">
                  <c:v>2232</c:v>
                </c:pt>
                <c:pt idx="2">
                  <c:v>2228</c:v>
                </c:pt>
                <c:pt idx="3">
                  <c:v>2210</c:v>
                </c:pt>
                <c:pt idx="4">
                  <c:v>2197</c:v>
                </c:pt>
                <c:pt idx="5">
                  <c:v>2201</c:v>
                </c:pt>
                <c:pt idx="6">
                  <c:v>2205</c:v>
                </c:pt>
                <c:pt idx="7">
                  <c:v>2148</c:v>
                </c:pt>
                <c:pt idx="8">
                  <c:v>2156</c:v>
                </c:pt>
                <c:pt idx="9">
                  <c:v>2165</c:v>
                </c:pt>
                <c:pt idx="10">
                  <c:v>2308</c:v>
                </c:pt>
                <c:pt idx="11">
                  <c:v>2303</c:v>
                </c:pt>
              </c:numCache>
            </c:numRef>
          </c:val>
        </c:ser>
        <c:ser>
          <c:idx val="1"/>
          <c:order val="1"/>
          <c:tx>
            <c:strRef>
              <c:f>'Año 2016'!$B$17</c:f>
              <c:strCache>
                <c:ptCount val="1"/>
                <c:pt idx="0">
                  <c:v>Cajeros automáticos en otro sitio</c:v>
                </c:pt>
              </c:strCache>
            </c:strRef>
          </c:tx>
          <c:invertIfNegative val="0"/>
          <c:dLbls>
            <c:txPr>
              <a:bodyPr/>
              <a:lstStyle/>
              <a:p>
                <a:pPr>
                  <a:defRPr>
                    <a:solidFill>
                      <a:sysClr val="windowText" lastClr="000000"/>
                    </a:solidFill>
                  </a:defRPr>
                </a:pPr>
                <a:endParaRPr lang="es-EC"/>
              </a:p>
            </c:txPr>
            <c:showLegendKey val="0"/>
            <c:showVal val="1"/>
            <c:showCatName val="0"/>
            <c:showSerName val="0"/>
            <c:showPercent val="0"/>
            <c:showBubbleSize val="0"/>
            <c:showLeaderLines val="0"/>
          </c:dLbls>
          <c:cat>
            <c:strRef>
              <c:f>'Año 2016'!$C$15:$N$15</c:f>
              <c:strCache>
                <c:ptCount val="12"/>
                <c:pt idx="0">
                  <c:v>Enero 2016</c:v>
                </c:pt>
                <c:pt idx="1">
                  <c:v>Febrero 2016</c:v>
                </c:pt>
                <c:pt idx="2">
                  <c:v>Marzo 2016</c:v>
                </c:pt>
                <c:pt idx="3">
                  <c:v>Abril 2016</c:v>
                </c:pt>
                <c:pt idx="4">
                  <c:v>Mayo 2016</c:v>
                </c:pt>
                <c:pt idx="5">
                  <c:v>Junio 2016</c:v>
                </c:pt>
                <c:pt idx="6">
                  <c:v>Julio 2016</c:v>
                </c:pt>
                <c:pt idx="7">
                  <c:v>Agosto 2016</c:v>
                </c:pt>
                <c:pt idx="8">
                  <c:v>Septiembre 2016</c:v>
                </c:pt>
                <c:pt idx="9">
                  <c:v> Octubre 2016</c:v>
                </c:pt>
                <c:pt idx="10">
                  <c:v>Noviembre 2016</c:v>
                </c:pt>
                <c:pt idx="11">
                  <c:v>Diciembre 2016</c:v>
                </c:pt>
              </c:strCache>
            </c:strRef>
          </c:cat>
          <c:val>
            <c:numRef>
              <c:f>'Año 2016'!$C$17:$N$17</c:f>
              <c:numCache>
                <c:formatCode>#,##0</c:formatCode>
                <c:ptCount val="12"/>
                <c:pt idx="0">
                  <c:v>1655</c:v>
                </c:pt>
                <c:pt idx="1">
                  <c:v>1676</c:v>
                </c:pt>
                <c:pt idx="2">
                  <c:v>1696</c:v>
                </c:pt>
                <c:pt idx="3">
                  <c:v>1710</c:v>
                </c:pt>
                <c:pt idx="4">
                  <c:v>1712</c:v>
                </c:pt>
                <c:pt idx="5">
                  <c:v>1726</c:v>
                </c:pt>
                <c:pt idx="6">
                  <c:v>1725</c:v>
                </c:pt>
                <c:pt idx="7">
                  <c:v>1793</c:v>
                </c:pt>
                <c:pt idx="8">
                  <c:v>1798</c:v>
                </c:pt>
                <c:pt idx="9">
                  <c:v>1812</c:v>
                </c:pt>
                <c:pt idx="10">
                  <c:v>1669</c:v>
                </c:pt>
                <c:pt idx="11">
                  <c:v>1696</c:v>
                </c:pt>
              </c:numCache>
            </c:numRef>
          </c:val>
        </c:ser>
        <c:dLbls>
          <c:showLegendKey val="0"/>
          <c:showVal val="1"/>
          <c:showCatName val="0"/>
          <c:showSerName val="0"/>
          <c:showPercent val="0"/>
          <c:showBubbleSize val="0"/>
        </c:dLbls>
        <c:gapWidth val="95"/>
        <c:overlap val="100"/>
        <c:axId val="41506688"/>
        <c:axId val="41508224"/>
      </c:barChart>
      <c:lineChart>
        <c:grouping val="standard"/>
        <c:varyColors val="0"/>
        <c:ser>
          <c:idx val="2"/>
          <c:order val="2"/>
          <c:tx>
            <c:strRef>
              <c:f>'Año 2016'!$B$18</c:f>
              <c:strCache>
                <c:ptCount val="1"/>
                <c:pt idx="0">
                  <c:v>Total de cajeros automáticos</c:v>
                </c:pt>
              </c:strCache>
            </c:strRef>
          </c:tx>
          <c:dLbls>
            <c:dLbl>
              <c:idx val="0"/>
              <c:layout>
                <c:manualLayout>
                  <c:x val="-3.5273270637640748E-2"/>
                  <c:y val="-3.548641820212952E-2"/>
                </c:manualLayout>
              </c:layout>
              <c:showLegendKey val="0"/>
              <c:showVal val="1"/>
              <c:showCatName val="0"/>
              <c:showSerName val="0"/>
              <c:showPercent val="0"/>
              <c:showBubbleSize val="0"/>
            </c:dLbl>
            <c:dLbl>
              <c:idx val="1"/>
              <c:layout>
                <c:manualLayout>
                  <c:x val="-3.0672409250122389E-2"/>
                  <c:y val="-4.2583701842555409E-2"/>
                </c:manualLayout>
              </c:layout>
              <c:showLegendKey val="0"/>
              <c:showVal val="1"/>
              <c:showCatName val="0"/>
              <c:showSerName val="0"/>
              <c:showPercent val="0"/>
              <c:showBubbleSize val="0"/>
            </c:dLbl>
            <c:dLbl>
              <c:idx val="2"/>
              <c:layout>
                <c:manualLayout>
                  <c:x val="-2.3004306937591791E-2"/>
                  <c:y val="-4.2583701842555423E-2"/>
                </c:manualLayout>
              </c:layout>
              <c:showLegendKey val="0"/>
              <c:showVal val="1"/>
              <c:showCatName val="0"/>
              <c:showSerName val="0"/>
              <c:showPercent val="0"/>
              <c:showBubbleSize val="0"/>
            </c:dLbl>
            <c:dLbl>
              <c:idx val="3"/>
              <c:layout>
                <c:manualLayout>
                  <c:x val="-2.760516832511015E-2"/>
                  <c:y val="-3.5486418202129506E-2"/>
                </c:manualLayout>
              </c:layout>
              <c:showLegendKey val="0"/>
              <c:showVal val="1"/>
              <c:showCatName val="0"/>
              <c:showSerName val="0"/>
              <c:showPercent val="0"/>
              <c:showBubbleSize val="0"/>
            </c:dLbl>
            <c:dLbl>
              <c:idx val="4"/>
              <c:layout>
                <c:manualLayout>
                  <c:x val="-3.0672409250122389E-2"/>
                  <c:y val="-3.5486418202129506E-2"/>
                </c:manualLayout>
              </c:layout>
              <c:showLegendKey val="0"/>
              <c:showVal val="1"/>
              <c:showCatName val="0"/>
              <c:showSerName val="0"/>
              <c:showPercent val="0"/>
              <c:showBubbleSize val="0"/>
            </c:dLbl>
            <c:dLbl>
              <c:idx val="5"/>
              <c:layout>
                <c:manualLayout>
                  <c:x val="-2.4537927400097911E-2"/>
                  <c:y val="-3.5486418202129534E-2"/>
                </c:manualLayout>
              </c:layout>
              <c:showLegendKey val="0"/>
              <c:showVal val="1"/>
              <c:showCatName val="0"/>
              <c:showSerName val="0"/>
              <c:showPercent val="0"/>
              <c:showBubbleSize val="0"/>
            </c:dLbl>
            <c:dLbl>
              <c:idx val="6"/>
              <c:layout>
                <c:manualLayout>
                  <c:x val="-3.3734260715608227E-2"/>
                  <c:y val="-3.2175657130792783E-2"/>
                </c:manualLayout>
              </c:layout>
              <c:showLegendKey val="0"/>
              <c:showVal val="1"/>
              <c:showCatName val="0"/>
              <c:showSerName val="0"/>
              <c:showPercent val="0"/>
              <c:showBubbleSize val="0"/>
            </c:dLbl>
            <c:dLbl>
              <c:idx val="7"/>
              <c:layout>
                <c:manualLayout>
                  <c:x val="-2.7600758767315825E-2"/>
                  <c:y val="-3.9325803159857842E-2"/>
                </c:manualLayout>
              </c:layout>
              <c:showLegendKey val="0"/>
              <c:showVal val="1"/>
              <c:showCatName val="0"/>
              <c:showSerName val="0"/>
              <c:showPercent val="0"/>
              <c:showBubbleSize val="0"/>
            </c:dLbl>
            <c:dLbl>
              <c:idx val="8"/>
              <c:layout>
                <c:manualLayout>
                  <c:x val="-2.7600758767315825E-2"/>
                  <c:y val="-2.8600584116260232E-2"/>
                </c:manualLayout>
              </c:layout>
              <c:showLegendKey val="0"/>
              <c:showVal val="1"/>
              <c:showCatName val="0"/>
              <c:showSerName val="0"/>
              <c:showPercent val="0"/>
              <c:showBubbleSize val="0"/>
            </c:dLbl>
            <c:dLbl>
              <c:idx val="9"/>
              <c:layout>
                <c:manualLayout>
                  <c:x val="-2.6067383280242721E-2"/>
                  <c:y val="-2.1450438087195187E-2"/>
                </c:manualLayout>
              </c:layout>
              <c:showLegendKey val="0"/>
              <c:showVal val="1"/>
              <c:showCatName val="0"/>
              <c:showSerName val="0"/>
              <c:showPercent val="0"/>
              <c:showBubbleSize val="0"/>
            </c:dLbl>
            <c:showLegendKey val="0"/>
            <c:showVal val="1"/>
            <c:showCatName val="0"/>
            <c:showSerName val="0"/>
            <c:showPercent val="0"/>
            <c:showBubbleSize val="0"/>
            <c:showLeaderLines val="0"/>
          </c:dLbls>
          <c:cat>
            <c:strRef>
              <c:f>'Año 2016'!$C$15:$N$15</c:f>
              <c:strCache>
                <c:ptCount val="12"/>
                <c:pt idx="0">
                  <c:v>Enero 2016</c:v>
                </c:pt>
                <c:pt idx="1">
                  <c:v>Febrero 2016</c:v>
                </c:pt>
                <c:pt idx="2">
                  <c:v>Marzo 2016</c:v>
                </c:pt>
                <c:pt idx="3">
                  <c:v>Abril 2016</c:v>
                </c:pt>
                <c:pt idx="4">
                  <c:v>Mayo 2016</c:v>
                </c:pt>
                <c:pt idx="5">
                  <c:v>Junio 2016</c:v>
                </c:pt>
                <c:pt idx="6">
                  <c:v>Julio 2016</c:v>
                </c:pt>
                <c:pt idx="7">
                  <c:v>Agosto 2016</c:v>
                </c:pt>
                <c:pt idx="8">
                  <c:v>Septiembre 2016</c:v>
                </c:pt>
                <c:pt idx="9">
                  <c:v> Octubre 2016</c:v>
                </c:pt>
                <c:pt idx="10">
                  <c:v>Noviembre 2016</c:v>
                </c:pt>
                <c:pt idx="11">
                  <c:v>Diciembre 2016</c:v>
                </c:pt>
              </c:strCache>
            </c:strRef>
          </c:cat>
          <c:val>
            <c:numRef>
              <c:f>'Año 2016'!$C$18:$N$18</c:f>
              <c:numCache>
                <c:formatCode>#,##0</c:formatCode>
                <c:ptCount val="12"/>
                <c:pt idx="0">
                  <c:v>3865</c:v>
                </c:pt>
                <c:pt idx="1">
                  <c:v>3908</c:v>
                </c:pt>
                <c:pt idx="2">
                  <c:v>3924</c:v>
                </c:pt>
                <c:pt idx="3">
                  <c:v>3920</c:v>
                </c:pt>
                <c:pt idx="4">
                  <c:v>3909</c:v>
                </c:pt>
                <c:pt idx="5">
                  <c:v>3927</c:v>
                </c:pt>
                <c:pt idx="6">
                  <c:v>3930</c:v>
                </c:pt>
                <c:pt idx="7">
                  <c:v>3941</c:v>
                </c:pt>
                <c:pt idx="8">
                  <c:v>3954</c:v>
                </c:pt>
                <c:pt idx="9">
                  <c:v>3977</c:v>
                </c:pt>
                <c:pt idx="10">
                  <c:v>3977</c:v>
                </c:pt>
                <c:pt idx="11">
                  <c:v>3999</c:v>
                </c:pt>
              </c:numCache>
            </c:numRef>
          </c:val>
          <c:smooth val="0"/>
        </c:ser>
        <c:dLbls>
          <c:showLegendKey val="0"/>
          <c:showVal val="0"/>
          <c:showCatName val="0"/>
          <c:showSerName val="0"/>
          <c:showPercent val="0"/>
          <c:showBubbleSize val="0"/>
        </c:dLbls>
        <c:marker val="1"/>
        <c:smooth val="0"/>
        <c:axId val="41506688"/>
        <c:axId val="41508224"/>
      </c:lineChart>
      <c:catAx>
        <c:axId val="41506688"/>
        <c:scaling>
          <c:orientation val="minMax"/>
        </c:scaling>
        <c:delete val="0"/>
        <c:axPos val="b"/>
        <c:majorTickMark val="none"/>
        <c:minorTickMark val="none"/>
        <c:tickLblPos val="nextTo"/>
        <c:txPr>
          <a:bodyPr rot="-5400000" vert="horz"/>
          <a:lstStyle/>
          <a:p>
            <a:pPr>
              <a:defRPr/>
            </a:pPr>
            <a:endParaRPr lang="es-EC"/>
          </a:p>
        </c:txPr>
        <c:crossAx val="41508224"/>
        <c:crosses val="autoZero"/>
        <c:auto val="1"/>
        <c:lblAlgn val="ctr"/>
        <c:lblOffset val="100"/>
        <c:noMultiLvlLbl val="0"/>
      </c:catAx>
      <c:valAx>
        <c:axId val="41508224"/>
        <c:scaling>
          <c:orientation val="minMax"/>
        </c:scaling>
        <c:delete val="1"/>
        <c:axPos val="l"/>
        <c:numFmt formatCode="#,##0" sourceLinked="1"/>
        <c:majorTickMark val="none"/>
        <c:minorTickMark val="none"/>
        <c:tickLblPos val="nextTo"/>
        <c:crossAx val="41506688"/>
        <c:crosses val="autoZero"/>
        <c:crossBetween val="between"/>
      </c:valAx>
      <c:spPr>
        <a:ln>
          <a:noFill/>
        </a:ln>
      </c:spPr>
    </c:plotArea>
    <c:legend>
      <c:legendPos val="b"/>
      <c:layout/>
      <c:overlay val="0"/>
    </c:legend>
    <c:plotVisOnly val="1"/>
    <c:dispBlanksAs val="gap"/>
    <c:showDLblsOverMax val="0"/>
  </c:chart>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es-EC"/>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400"/>
            </a:pPr>
            <a:r>
              <a:rPr lang="es-EC" sz="1400"/>
              <a:t>ATM</a:t>
            </a:r>
            <a:r>
              <a:rPr lang="es-EC" sz="1400" baseline="0"/>
              <a:t> por entidad</a:t>
            </a:r>
            <a:endParaRPr lang="es-EC" sz="1400"/>
          </a:p>
        </c:rich>
      </c:tx>
      <c:layout/>
      <c:overlay val="0"/>
    </c:title>
    <c:autoTitleDeleted val="0"/>
    <c:plotArea>
      <c:layout/>
      <c:lineChart>
        <c:grouping val="standard"/>
        <c:varyColors val="0"/>
        <c:ser>
          <c:idx val="0"/>
          <c:order val="0"/>
          <c:tx>
            <c:strRef>
              <c:f>'Año 2016'!$B$139</c:f>
              <c:strCache>
                <c:ptCount val="1"/>
                <c:pt idx="0">
                  <c:v>Banco Pichincha</c:v>
                </c:pt>
              </c:strCache>
            </c:strRef>
          </c:tx>
          <c:cat>
            <c:strRef>
              <c:f>'Año 2016'!$C$138:$N$138</c:f>
              <c:strCache>
                <c:ptCount val="12"/>
                <c:pt idx="0">
                  <c:v>Enero 2016</c:v>
                </c:pt>
                <c:pt idx="1">
                  <c:v>Febrero 2016</c:v>
                </c:pt>
                <c:pt idx="2">
                  <c:v>Marzo 2016</c:v>
                </c:pt>
                <c:pt idx="3">
                  <c:v>Abril 2016</c:v>
                </c:pt>
                <c:pt idx="4">
                  <c:v>Mayo 2016</c:v>
                </c:pt>
                <c:pt idx="5">
                  <c:v>Junio 2016</c:v>
                </c:pt>
                <c:pt idx="6">
                  <c:v>Julio 2016</c:v>
                </c:pt>
                <c:pt idx="7">
                  <c:v>Agosto 2016</c:v>
                </c:pt>
                <c:pt idx="8">
                  <c:v>Septiembre 2016</c:v>
                </c:pt>
                <c:pt idx="9">
                  <c:v> Octubre 2016</c:v>
                </c:pt>
                <c:pt idx="10">
                  <c:v>Noviembre 2016</c:v>
                </c:pt>
                <c:pt idx="11">
                  <c:v>Diciembre 2016</c:v>
                </c:pt>
              </c:strCache>
            </c:strRef>
          </c:cat>
          <c:val>
            <c:numRef>
              <c:f>'Año 2016'!$C$139:$N$139</c:f>
              <c:numCache>
                <c:formatCode>#,##0</c:formatCode>
                <c:ptCount val="12"/>
                <c:pt idx="0">
                  <c:v>1050</c:v>
                </c:pt>
                <c:pt idx="1">
                  <c:v>1075</c:v>
                </c:pt>
                <c:pt idx="2">
                  <c:v>1072</c:v>
                </c:pt>
                <c:pt idx="3">
                  <c:v>1056</c:v>
                </c:pt>
                <c:pt idx="4">
                  <c:v>1055</c:v>
                </c:pt>
                <c:pt idx="5">
                  <c:v>1060</c:v>
                </c:pt>
                <c:pt idx="6">
                  <c:v>1061</c:v>
                </c:pt>
                <c:pt idx="7">
                  <c:v>1065</c:v>
                </c:pt>
                <c:pt idx="8">
                  <c:v>1072</c:v>
                </c:pt>
                <c:pt idx="9">
                  <c:v>1089</c:v>
                </c:pt>
                <c:pt idx="10">
                  <c:v>1082</c:v>
                </c:pt>
                <c:pt idx="11">
                  <c:v>1091</c:v>
                </c:pt>
              </c:numCache>
            </c:numRef>
          </c:val>
          <c:smooth val="1"/>
        </c:ser>
        <c:ser>
          <c:idx val="1"/>
          <c:order val="1"/>
          <c:tx>
            <c:strRef>
              <c:f>'Año 2016'!$B$140</c:f>
              <c:strCache>
                <c:ptCount val="1"/>
                <c:pt idx="0">
                  <c:v>Banco de Guayaquil</c:v>
                </c:pt>
              </c:strCache>
            </c:strRef>
          </c:tx>
          <c:cat>
            <c:strRef>
              <c:f>'Año 2016'!$C$138:$N$138</c:f>
              <c:strCache>
                <c:ptCount val="12"/>
                <c:pt idx="0">
                  <c:v>Enero 2016</c:v>
                </c:pt>
                <c:pt idx="1">
                  <c:v>Febrero 2016</c:v>
                </c:pt>
                <c:pt idx="2">
                  <c:v>Marzo 2016</c:v>
                </c:pt>
                <c:pt idx="3">
                  <c:v>Abril 2016</c:v>
                </c:pt>
                <c:pt idx="4">
                  <c:v>Mayo 2016</c:v>
                </c:pt>
                <c:pt idx="5">
                  <c:v>Junio 2016</c:v>
                </c:pt>
                <c:pt idx="6">
                  <c:v>Julio 2016</c:v>
                </c:pt>
                <c:pt idx="7">
                  <c:v>Agosto 2016</c:v>
                </c:pt>
                <c:pt idx="8">
                  <c:v>Septiembre 2016</c:v>
                </c:pt>
                <c:pt idx="9">
                  <c:v> Octubre 2016</c:v>
                </c:pt>
                <c:pt idx="10">
                  <c:v>Noviembre 2016</c:v>
                </c:pt>
                <c:pt idx="11">
                  <c:v>Diciembre 2016</c:v>
                </c:pt>
              </c:strCache>
            </c:strRef>
          </c:cat>
          <c:val>
            <c:numRef>
              <c:f>'Año 2016'!$C$140:$N$140</c:f>
              <c:numCache>
                <c:formatCode>#,##0</c:formatCode>
                <c:ptCount val="12"/>
                <c:pt idx="0">
                  <c:v>870</c:v>
                </c:pt>
                <c:pt idx="1">
                  <c:v>871</c:v>
                </c:pt>
                <c:pt idx="2">
                  <c:v>869</c:v>
                </c:pt>
                <c:pt idx="3">
                  <c:v>864</c:v>
                </c:pt>
                <c:pt idx="4">
                  <c:v>859</c:v>
                </c:pt>
                <c:pt idx="5">
                  <c:v>859</c:v>
                </c:pt>
                <c:pt idx="6">
                  <c:v>864</c:v>
                </c:pt>
                <c:pt idx="7">
                  <c:v>864</c:v>
                </c:pt>
                <c:pt idx="8">
                  <c:v>861</c:v>
                </c:pt>
                <c:pt idx="9">
                  <c:v>857</c:v>
                </c:pt>
                <c:pt idx="10">
                  <c:v>858</c:v>
                </c:pt>
                <c:pt idx="11">
                  <c:v>861</c:v>
                </c:pt>
              </c:numCache>
            </c:numRef>
          </c:val>
          <c:smooth val="1"/>
        </c:ser>
        <c:ser>
          <c:idx val="2"/>
          <c:order val="2"/>
          <c:tx>
            <c:strRef>
              <c:f>'Año 2016'!$B$141</c:f>
              <c:strCache>
                <c:ptCount val="1"/>
                <c:pt idx="0">
                  <c:v>Banco del Pacífico</c:v>
                </c:pt>
              </c:strCache>
            </c:strRef>
          </c:tx>
          <c:cat>
            <c:strRef>
              <c:f>'Año 2016'!$C$138:$N$138</c:f>
              <c:strCache>
                <c:ptCount val="12"/>
                <c:pt idx="0">
                  <c:v>Enero 2016</c:v>
                </c:pt>
                <c:pt idx="1">
                  <c:v>Febrero 2016</c:v>
                </c:pt>
                <c:pt idx="2">
                  <c:v>Marzo 2016</c:v>
                </c:pt>
                <c:pt idx="3">
                  <c:v>Abril 2016</c:v>
                </c:pt>
                <c:pt idx="4">
                  <c:v>Mayo 2016</c:v>
                </c:pt>
                <c:pt idx="5">
                  <c:v>Junio 2016</c:v>
                </c:pt>
                <c:pt idx="6">
                  <c:v>Julio 2016</c:v>
                </c:pt>
                <c:pt idx="7">
                  <c:v>Agosto 2016</c:v>
                </c:pt>
                <c:pt idx="8">
                  <c:v>Septiembre 2016</c:v>
                </c:pt>
                <c:pt idx="9">
                  <c:v> Octubre 2016</c:v>
                </c:pt>
                <c:pt idx="10">
                  <c:v>Noviembre 2016</c:v>
                </c:pt>
                <c:pt idx="11">
                  <c:v>Diciembre 2016</c:v>
                </c:pt>
              </c:strCache>
            </c:strRef>
          </c:cat>
          <c:val>
            <c:numRef>
              <c:f>'Año 2016'!$C$141:$N$141</c:f>
              <c:numCache>
                <c:formatCode>#,##0</c:formatCode>
                <c:ptCount val="12"/>
                <c:pt idx="0">
                  <c:v>514</c:v>
                </c:pt>
                <c:pt idx="1">
                  <c:v>525</c:v>
                </c:pt>
                <c:pt idx="2">
                  <c:v>532</c:v>
                </c:pt>
                <c:pt idx="3">
                  <c:v>534</c:v>
                </c:pt>
                <c:pt idx="4">
                  <c:v>536</c:v>
                </c:pt>
                <c:pt idx="5">
                  <c:v>545</c:v>
                </c:pt>
                <c:pt idx="6">
                  <c:v>542</c:v>
                </c:pt>
                <c:pt idx="7">
                  <c:v>546</c:v>
                </c:pt>
                <c:pt idx="8">
                  <c:v>546</c:v>
                </c:pt>
                <c:pt idx="9">
                  <c:v>555</c:v>
                </c:pt>
                <c:pt idx="10">
                  <c:v>561</c:v>
                </c:pt>
                <c:pt idx="11">
                  <c:v>569</c:v>
                </c:pt>
              </c:numCache>
            </c:numRef>
          </c:val>
          <c:smooth val="1"/>
        </c:ser>
        <c:ser>
          <c:idx val="3"/>
          <c:order val="3"/>
          <c:tx>
            <c:strRef>
              <c:f>'Año 2016'!$B$142</c:f>
              <c:strCache>
                <c:ptCount val="1"/>
                <c:pt idx="0">
                  <c:v>Banco Internacional</c:v>
                </c:pt>
              </c:strCache>
            </c:strRef>
          </c:tx>
          <c:cat>
            <c:strRef>
              <c:f>'Año 2016'!$C$138:$N$138</c:f>
              <c:strCache>
                <c:ptCount val="12"/>
                <c:pt idx="0">
                  <c:v>Enero 2016</c:v>
                </c:pt>
                <c:pt idx="1">
                  <c:v>Febrero 2016</c:v>
                </c:pt>
                <c:pt idx="2">
                  <c:v>Marzo 2016</c:v>
                </c:pt>
                <c:pt idx="3">
                  <c:v>Abril 2016</c:v>
                </c:pt>
                <c:pt idx="4">
                  <c:v>Mayo 2016</c:v>
                </c:pt>
                <c:pt idx="5">
                  <c:v>Junio 2016</c:v>
                </c:pt>
                <c:pt idx="6">
                  <c:v>Julio 2016</c:v>
                </c:pt>
                <c:pt idx="7">
                  <c:v>Agosto 2016</c:v>
                </c:pt>
                <c:pt idx="8">
                  <c:v>Septiembre 2016</c:v>
                </c:pt>
                <c:pt idx="9">
                  <c:v> Octubre 2016</c:v>
                </c:pt>
                <c:pt idx="10">
                  <c:v>Noviembre 2016</c:v>
                </c:pt>
                <c:pt idx="11">
                  <c:v>Diciembre 2016</c:v>
                </c:pt>
              </c:strCache>
            </c:strRef>
          </c:cat>
          <c:val>
            <c:numRef>
              <c:f>'Año 2016'!$C$142:$N$142</c:f>
              <c:numCache>
                <c:formatCode>#,##0</c:formatCode>
                <c:ptCount val="12"/>
                <c:pt idx="0">
                  <c:v>395</c:v>
                </c:pt>
                <c:pt idx="1">
                  <c:v>394</c:v>
                </c:pt>
                <c:pt idx="2">
                  <c:v>399</c:v>
                </c:pt>
                <c:pt idx="3">
                  <c:v>403</c:v>
                </c:pt>
                <c:pt idx="4">
                  <c:v>391</c:v>
                </c:pt>
                <c:pt idx="5">
                  <c:v>391</c:v>
                </c:pt>
                <c:pt idx="6">
                  <c:v>390</c:v>
                </c:pt>
                <c:pt idx="7">
                  <c:v>390</c:v>
                </c:pt>
                <c:pt idx="8">
                  <c:v>393</c:v>
                </c:pt>
                <c:pt idx="9">
                  <c:v>393</c:v>
                </c:pt>
                <c:pt idx="10">
                  <c:v>392</c:v>
                </c:pt>
                <c:pt idx="11">
                  <c:v>393</c:v>
                </c:pt>
              </c:numCache>
            </c:numRef>
          </c:val>
          <c:smooth val="0"/>
        </c:ser>
        <c:ser>
          <c:idx val="4"/>
          <c:order val="4"/>
          <c:tx>
            <c:strRef>
              <c:f>'Año 2016'!$B$143</c:f>
              <c:strCache>
                <c:ptCount val="1"/>
                <c:pt idx="0">
                  <c:v>Banco Bolivariano</c:v>
                </c:pt>
              </c:strCache>
            </c:strRef>
          </c:tx>
          <c:cat>
            <c:strRef>
              <c:f>'Año 2016'!$C$138:$N$138</c:f>
              <c:strCache>
                <c:ptCount val="12"/>
                <c:pt idx="0">
                  <c:v>Enero 2016</c:v>
                </c:pt>
                <c:pt idx="1">
                  <c:v>Febrero 2016</c:v>
                </c:pt>
                <c:pt idx="2">
                  <c:v>Marzo 2016</c:v>
                </c:pt>
                <c:pt idx="3">
                  <c:v>Abril 2016</c:v>
                </c:pt>
                <c:pt idx="4">
                  <c:v>Mayo 2016</c:v>
                </c:pt>
                <c:pt idx="5">
                  <c:v>Junio 2016</c:v>
                </c:pt>
                <c:pt idx="6">
                  <c:v>Julio 2016</c:v>
                </c:pt>
                <c:pt idx="7">
                  <c:v>Agosto 2016</c:v>
                </c:pt>
                <c:pt idx="8">
                  <c:v>Septiembre 2016</c:v>
                </c:pt>
                <c:pt idx="9">
                  <c:v> Octubre 2016</c:v>
                </c:pt>
                <c:pt idx="10">
                  <c:v>Noviembre 2016</c:v>
                </c:pt>
                <c:pt idx="11">
                  <c:v>Diciembre 2016</c:v>
                </c:pt>
              </c:strCache>
            </c:strRef>
          </c:cat>
          <c:val>
            <c:numRef>
              <c:f>'Año 2016'!$C$143:$N$143</c:f>
              <c:numCache>
                <c:formatCode>#,##0</c:formatCode>
                <c:ptCount val="12"/>
                <c:pt idx="0">
                  <c:v>299</c:v>
                </c:pt>
                <c:pt idx="1">
                  <c:v>300</c:v>
                </c:pt>
                <c:pt idx="2">
                  <c:v>299</c:v>
                </c:pt>
                <c:pt idx="3">
                  <c:v>300</c:v>
                </c:pt>
                <c:pt idx="4">
                  <c:v>301</c:v>
                </c:pt>
                <c:pt idx="5">
                  <c:v>301</c:v>
                </c:pt>
                <c:pt idx="6">
                  <c:v>299</c:v>
                </c:pt>
                <c:pt idx="7">
                  <c:v>298</c:v>
                </c:pt>
                <c:pt idx="8">
                  <c:v>301</c:v>
                </c:pt>
                <c:pt idx="9">
                  <c:v>300</c:v>
                </c:pt>
                <c:pt idx="10">
                  <c:v>298</c:v>
                </c:pt>
                <c:pt idx="11">
                  <c:v>299</c:v>
                </c:pt>
              </c:numCache>
            </c:numRef>
          </c:val>
          <c:smooth val="0"/>
        </c:ser>
        <c:ser>
          <c:idx val="5"/>
          <c:order val="5"/>
          <c:tx>
            <c:strRef>
              <c:f>'Año 2016'!$B$144</c:f>
              <c:strCache>
                <c:ptCount val="1"/>
                <c:pt idx="0">
                  <c:v>Produbanco Grupo Promerica</c:v>
                </c:pt>
              </c:strCache>
            </c:strRef>
          </c:tx>
          <c:cat>
            <c:strRef>
              <c:f>'Año 2016'!$C$138:$N$138</c:f>
              <c:strCache>
                <c:ptCount val="12"/>
                <c:pt idx="0">
                  <c:v>Enero 2016</c:v>
                </c:pt>
                <c:pt idx="1">
                  <c:v>Febrero 2016</c:v>
                </c:pt>
                <c:pt idx="2">
                  <c:v>Marzo 2016</c:v>
                </c:pt>
                <c:pt idx="3">
                  <c:v>Abril 2016</c:v>
                </c:pt>
                <c:pt idx="4">
                  <c:v>Mayo 2016</c:v>
                </c:pt>
                <c:pt idx="5">
                  <c:v>Junio 2016</c:v>
                </c:pt>
                <c:pt idx="6">
                  <c:v>Julio 2016</c:v>
                </c:pt>
                <c:pt idx="7">
                  <c:v>Agosto 2016</c:v>
                </c:pt>
                <c:pt idx="8">
                  <c:v>Septiembre 2016</c:v>
                </c:pt>
                <c:pt idx="9">
                  <c:v> Octubre 2016</c:v>
                </c:pt>
                <c:pt idx="10">
                  <c:v>Noviembre 2016</c:v>
                </c:pt>
                <c:pt idx="11">
                  <c:v>Diciembre 2016</c:v>
                </c:pt>
              </c:strCache>
            </c:strRef>
          </c:cat>
          <c:val>
            <c:numRef>
              <c:f>'Año 2016'!$C$144:$N$144</c:f>
              <c:numCache>
                <c:formatCode>#,##0</c:formatCode>
                <c:ptCount val="12"/>
                <c:pt idx="0">
                  <c:v>286</c:v>
                </c:pt>
                <c:pt idx="1">
                  <c:v>288</c:v>
                </c:pt>
                <c:pt idx="2">
                  <c:v>295</c:v>
                </c:pt>
                <c:pt idx="3">
                  <c:v>293</c:v>
                </c:pt>
                <c:pt idx="4">
                  <c:v>294</c:v>
                </c:pt>
                <c:pt idx="5">
                  <c:v>298</c:v>
                </c:pt>
                <c:pt idx="6">
                  <c:v>300</c:v>
                </c:pt>
                <c:pt idx="7">
                  <c:v>300</c:v>
                </c:pt>
                <c:pt idx="8">
                  <c:v>299</c:v>
                </c:pt>
                <c:pt idx="9">
                  <c:v>303</c:v>
                </c:pt>
                <c:pt idx="10">
                  <c:v>302</c:v>
                </c:pt>
                <c:pt idx="11">
                  <c:v>305</c:v>
                </c:pt>
              </c:numCache>
            </c:numRef>
          </c:val>
          <c:smooth val="0"/>
        </c:ser>
        <c:dLbls>
          <c:showLegendKey val="0"/>
          <c:showVal val="0"/>
          <c:showCatName val="0"/>
          <c:showSerName val="0"/>
          <c:showPercent val="0"/>
          <c:showBubbleSize val="0"/>
        </c:dLbls>
        <c:marker val="1"/>
        <c:smooth val="0"/>
        <c:axId val="46974464"/>
        <c:axId val="46976000"/>
      </c:lineChart>
      <c:catAx>
        <c:axId val="46974464"/>
        <c:scaling>
          <c:orientation val="minMax"/>
        </c:scaling>
        <c:delete val="0"/>
        <c:axPos val="b"/>
        <c:majorTickMark val="none"/>
        <c:minorTickMark val="none"/>
        <c:tickLblPos val="nextTo"/>
        <c:txPr>
          <a:bodyPr rot="-5400000" vert="horz"/>
          <a:lstStyle/>
          <a:p>
            <a:pPr>
              <a:defRPr/>
            </a:pPr>
            <a:endParaRPr lang="es-EC"/>
          </a:p>
        </c:txPr>
        <c:crossAx val="46976000"/>
        <c:crosses val="autoZero"/>
        <c:auto val="1"/>
        <c:lblAlgn val="ctr"/>
        <c:lblOffset val="100"/>
        <c:noMultiLvlLbl val="0"/>
      </c:catAx>
      <c:valAx>
        <c:axId val="46976000"/>
        <c:scaling>
          <c:orientation val="minMax"/>
          <c:min val="20"/>
        </c:scaling>
        <c:delete val="0"/>
        <c:axPos val="l"/>
        <c:majorGridlines>
          <c:spPr>
            <a:ln>
              <a:noFill/>
            </a:ln>
          </c:spPr>
        </c:majorGridlines>
        <c:title>
          <c:tx>
            <c:rich>
              <a:bodyPr/>
              <a:lstStyle/>
              <a:p>
                <a:pPr>
                  <a:defRPr/>
                </a:pPr>
                <a:r>
                  <a:rPr lang="es-EC"/>
                  <a:t>Cajeros</a:t>
                </a:r>
                <a:r>
                  <a:rPr lang="es-EC" baseline="0"/>
                  <a:t> automáticos</a:t>
                </a:r>
                <a:endParaRPr lang="es-EC"/>
              </a:p>
            </c:rich>
          </c:tx>
          <c:layout/>
          <c:overlay val="0"/>
        </c:title>
        <c:numFmt formatCode="_(* #,##0_);_(* \(#,##0\);_(* &quot;-&quot;_);_(@_)" sourceLinked="0"/>
        <c:majorTickMark val="none"/>
        <c:minorTickMark val="none"/>
        <c:tickLblPos val="nextTo"/>
        <c:crossAx val="46974464"/>
        <c:crosses val="autoZero"/>
        <c:crossBetween val="between"/>
      </c:valAx>
      <c:spPr>
        <a:ln>
          <a:solidFill>
            <a:schemeClr val="tx1"/>
          </a:solidFill>
        </a:ln>
      </c:spPr>
    </c:plotArea>
    <c:legend>
      <c:legendPos val="r"/>
      <c:layout>
        <c:manualLayout>
          <c:xMode val="edge"/>
          <c:yMode val="edge"/>
          <c:x val="0.82044334633147376"/>
          <c:y val="0.19054502108787388"/>
          <c:w val="0.17035022487487653"/>
          <c:h val="0.38501869603340083"/>
        </c:manualLayout>
      </c:layout>
      <c:overlay val="0"/>
    </c:legend>
    <c:plotVisOnly val="1"/>
    <c:dispBlanksAs val="gap"/>
    <c:showDLblsOverMax val="0"/>
  </c:chart>
  <c:printSettings>
    <c:headerFooter/>
    <c:pageMargins b="0.75" l="0.7" r="0.7" t="0.75" header="0.3" footer="0.3"/>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es-EC"/>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400"/>
            </a:pPr>
            <a:r>
              <a:rPr lang="es-EC" sz="1400" baseline="0"/>
              <a:t>ATM por tipo de local</a:t>
            </a:r>
            <a:endParaRPr lang="es-EC" sz="1400"/>
          </a:p>
        </c:rich>
      </c:tx>
      <c:layout/>
      <c:overlay val="1"/>
    </c:title>
    <c:autoTitleDeleted val="0"/>
    <c:plotArea>
      <c:layout>
        <c:manualLayout>
          <c:layoutTarget val="inner"/>
          <c:xMode val="edge"/>
          <c:yMode val="edge"/>
          <c:x val="0.12360140666824622"/>
          <c:y val="0.13201695107533601"/>
          <c:w val="0.67208554345772931"/>
          <c:h val="0.62318056269490418"/>
        </c:manualLayout>
      </c:layout>
      <c:lineChart>
        <c:grouping val="standard"/>
        <c:varyColors val="0"/>
        <c:ser>
          <c:idx val="2"/>
          <c:order val="0"/>
          <c:tx>
            <c:strRef>
              <c:f>'Año 2016'!$B$444</c:f>
              <c:strCache>
                <c:ptCount val="1"/>
                <c:pt idx="0">
                  <c:v>Oficina</c:v>
                </c:pt>
              </c:strCache>
            </c:strRef>
          </c:tx>
          <c:cat>
            <c:strRef>
              <c:f>'Año 2016'!$D$443:$O$443</c:f>
              <c:strCache>
                <c:ptCount val="12"/>
                <c:pt idx="0">
                  <c:v>Enero 2016</c:v>
                </c:pt>
                <c:pt idx="1">
                  <c:v>Febrero 2016</c:v>
                </c:pt>
                <c:pt idx="2">
                  <c:v>Marzo 2016</c:v>
                </c:pt>
                <c:pt idx="3">
                  <c:v>Abril 2016</c:v>
                </c:pt>
                <c:pt idx="4">
                  <c:v>Mayo 2016</c:v>
                </c:pt>
                <c:pt idx="5">
                  <c:v>Junio 2016</c:v>
                </c:pt>
                <c:pt idx="6">
                  <c:v>Julio 2016</c:v>
                </c:pt>
                <c:pt idx="7">
                  <c:v>Agosto 2016</c:v>
                </c:pt>
                <c:pt idx="8">
                  <c:v>Septiembre 2016</c:v>
                </c:pt>
                <c:pt idx="9">
                  <c:v> Octubre 2016</c:v>
                </c:pt>
                <c:pt idx="10">
                  <c:v>Noviembre 2016</c:v>
                </c:pt>
                <c:pt idx="11">
                  <c:v>Diciembre 2016</c:v>
                </c:pt>
              </c:strCache>
            </c:strRef>
          </c:cat>
          <c:val>
            <c:numRef>
              <c:f>'Año 2016'!$D$450:$O$450</c:f>
              <c:numCache>
                <c:formatCode>#,##0</c:formatCode>
                <c:ptCount val="12"/>
                <c:pt idx="0">
                  <c:v>2328</c:v>
                </c:pt>
                <c:pt idx="1">
                  <c:v>2360</c:v>
                </c:pt>
                <c:pt idx="2">
                  <c:v>2359</c:v>
                </c:pt>
                <c:pt idx="3">
                  <c:v>2345</c:v>
                </c:pt>
                <c:pt idx="4">
                  <c:v>2335</c:v>
                </c:pt>
                <c:pt idx="5">
                  <c:v>2339</c:v>
                </c:pt>
                <c:pt idx="6">
                  <c:v>2346</c:v>
                </c:pt>
                <c:pt idx="7">
                  <c:v>2290</c:v>
                </c:pt>
                <c:pt idx="8">
                  <c:v>2296</c:v>
                </c:pt>
                <c:pt idx="9">
                  <c:v>2306</c:v>
                </c:pt>
                <c:pt idx="10">
                  <c:v>2449</c:v>
                </c:pt>
                <c:pt idx="11">
                  <c:v>2443</c:v>
                </c:pt>
              </c:numCache>
            </c:numRef>
          </c:val>
          <c:smooth val="1"/>
        </c:ser>
        <c:ser>
          <c:idx val="5"/>
          <c:order val="1"/>
          <c:tx>
            <c:strRef>
              <c:f>'Año 2016'!$B$451</c:f>
              <c:strCache>
                <c:ptCount val="1"/>
                <c:pt idx="0">
                  <c:v>Otros</c:v>
                </c:pt>
              </c:strCache>
            </c:strRef>
          </c:tx>
          <c:cat>
            <c:strRef>
              <c:f>'Año 2016'!$D$443:$O$443</c:f>
              <c:strCache>
                <c:ptCount val="12"/>
                <c:pt idx="0">
                  <c:v>Enero 2016</c:v>
                </c:pt>
                <c:pt idx="1">
                  <c:v>Febrero 2016</c:v>
                </c:pt>
                <c:pt idx="2">
                  <c:v>Marzo 2016</c:v>
                </c:pt>
                <c:pt idx="3">
                  <c:v>Abril 2016</c:v>
                </c:pt>
                <c:pt idx="4">
                  <c:v>Mayo 2016</c:v>
                </c:pt>
                <c:pt idx="5">
                  <c:v>Junio 2016</c:v>
                </c:pt>
                <c:pt idx="6">
                  <c:v>Julio 2016</c:v>
                </c:pt>
                <c:pt idx="7">
                  <c:v>Agosto 2016</c:v>
                </c:pt>
                <c:pt idx="8">
                  <c:v>Septiembre 2016</c:v>
                </c:pt>
                <c:pt idx="9">
                  <c:v> Octubre 2016</c:v>
                </c:pt>
                <c:pt idx="10">
                  <c:v>Noviembre 2016</c:v>
                </c:pt>
                <c:pt idx="11">
                  <c:v>Diciembre 2016</c:v>
                </c:pt>
              </c:strCache>
            </c:strRef>
          </c:cat>
          <c:val>
            <c:numRef>
              <c:f>'Año 2016'!$D$453:$O$453</c:f>
              <c:numCache>
                <c:formatCode>#,##0</c:formatCode>
                <c:ptCount val="12"/>
                <c:pt idx="0">
                  <c:v>614</c:v>
                </c:pt>
                <c:pt idx="1">
                  <c:v>614</c:v>
                </c:pt>
                <c:pt idx="2">
                  <c:v>598</c:v>
                </c:pt>
                <c:pt idx="3">
                  <c:v>606</c:v>
                </c:pt>
                <c:pt idx="4">
                  <c:v>604</c:v>
                </c:pt>
                <c:pt idx="5">
                  <c:v>605</c:v>
                </c:pt>
                <c:pt idx="6">
                  <c:v>590</c:v>
                </c:pt>
                <c:pt idx="7">
                  <c:v>625</c:v>
                </c:pt>
                <c:pt idx="8">
                  <c:v>631</c:v>
                </c:pt>
                <c:pt idx="9">
                  <c:v>639</c:v>
                </c:pt>
                <c:pt idx="10">
                  <c:v>619</c:v>
                </c:pt>
                <c:pt idx="11">
                  <c:v>623</c:v>
                </c:pt>
              </c:numCache>
            </c:numRef>
          </c:val>
          <c:smooth val="0"/>
        </c:ser>
        <c:ser>
          <c:idx val="6"/>
          <c:order val="2"/>
          <c:tx>
            <c:strRef>
              <c:f>'Año 2016'!$B$454</c:f>
              <c:strCache>
                <c:ptCount val="1"/>
                <c:pt idx="0">
                  <c:v>Empresa privada</c:v>
                </c:pt>
              </c:strCache>
            </c:strRef>
          </c:tx>
          <c:cat>
            <c:strRef>
              <c:f>'Año 2016'!$D$443:$O$443</c:f>
              <c:strCache>
                <c:ptCount val="12"/>
                <c:pt idx="0">
                  <c:v>Enero 2016</c:v>
                </c:pt>
                <c:pt idx="1">
                  <c:v>Febrero 2016</c:v>
                </c:pt>
                <c:pt idx="2">
                  <c:v>Marzo 2016</c:v>
                </c:pt>
                <c:pt idx="3">
                  <c:v>Abril 2016</c:v>
                </c:pt>
                <c:pt idx="4">
                  <c:v>Mayo 2016</c:v>
                </c:pt>
                <c:pt idx="5">
                  <c:v>Junio 2016</c:v>
                </c:pt>
                <c:pt idx="6">
                  <c:v>Julio 2016</c:v>
                </c:pt>
                <c:pt idx="7">
                  <c:v>Agosto 2016</c:v>
                </c:pt>
                <c:pt idx="8">
                  <c:v>Septiembre 2016</c:v>
                </c:pt>
                <c:pt idx="9">
                  <c:v> Octubre 2016</c:v>
                </c:pt>
                <c:pt idx="10">
                  <c:v>Noviembre 2016</c:v>
                </c:pt>
                <c:pt idx="11">
                  <c:v>Diciembre 2016</c:v>
                </c:pt>
              </c:strCache>
            </c:strRef>
          </c:cat>
          <c:val>
            <c:numRef>
              <c:f>'Año 2016'!$D$460:$O$460</c:f>
              <c:numCache>
                <c:formatCode>#,##0</c:formatCode>
                <c:ptCount val="12"/>
                <c:pt idx="0">
                  <c:v>227</c:v>
                </c:pt>
                <c:pt idx="1">
                  <c:v>234</c:v>
                </c:pt>
                <c:pt idx="2">
                  <c:v>240</c:v>
                </c:pt>
                <c:pt idx="3">
                  <c:v>243</c:v>
                </c:pt>
                <c:pt idx="4">
                  <c:v>246</c:v>
                </c:pt>
                <c:pt idx="5">
                  <c:v>247</c:v>
                </c:pt>
                <c:pt idx="6">
                  <c:v>251</c:v>
                </c:pt>
                <c:pt idx="7">
                  <c:v>256</c:v>
                </c:pt>
                <c:pt idx="8">
                  <c:v>253</c:v>
                </c:pt>
                <c:pt idx="9">
                  <c:v>254</c:v>
                </c:pt>
                <c:pt idx="10">
                  <c:v>209</c:v>
                </c:pt>
                <c:pt idx="11">
                  <c:v>214</c:v>
                </c:pt>
              </c:numCache>
            </c:numRef>
          </c:val>
          <c:smooth val="0"/>
        </c:ser>
        <c:ser>
          <c:idx val="7"/>
          <c:order val="3"/>
          <c:tx>
            <c:strRef>
              <c:f>'Año 2016'!$B$461</c:f>
              <c:strCache>
                <c:ptCount val="1"/>
                <c:pt idx="0">
                  <c:v>Abastos</c:v>
                </c:pt>
              </c:strCache>
            </c:strRef>
          </c:tx>
          <c:cat>
            <c:strRef>
              <c:f>'Año 2016'!$D$443:$O$443</c:f>
              <c:strCache>
                <c:ptCount val="12"/>
                <c:pt idx="0">
                  <c:v>Enero 2016</c:v>
                </c:pt>
                <c:pt idx="1">
                  <c:v>Febrero 2016</c:v>
                </c:pt>
                <c:pt idx="2">
                  <c:v>Marzo 2016</c:v>
                </c:pt>
                <c:pt idx="3">
                  <c:v>Abril 2016</c:v>
                </c:pt>
                <c:pt idx="4">
                  <c:v>Mayo 2016</c:v>
                </c:pt>
                <c:pt idx="5">
                  <c:v>Junio 2016</c:v>
                </c:pt>
                <c:pt idx="6">
                  <c:v>Julio 2016</c:v>
                </c:pt>
                <c:pt idx="7">
                  <c:v>Agosto 2016</c:v>
                </c:pt>
                <c:pt idx="8">
                  <c:v>Septiembre 2016</c:v>
                </c:pt>
                <c:pt idx="9">
                  <c:v> Octubre 2016</c:v>
                </c:pt>
                <c:pt idx="10">
                  <c:v>Noviembre 2016</c:v>
                </c:pt>
                <c:pt idx="11">
                  <c:v>Diciembre 2016</c:v>
                </c:pt>
              </c:strCache>
            </c:strRef>
          </c:cat>
          <c:val>
            <c:numRef>
              <c:f>'Año 2016'!$D$463:$O$463</c:f>
              <c:numCache>
                <c:formatCode>#,##0</c:formatCode>
                <c:ptCount val="12"/>
                <c:pt idx="0">
                  <c:v>181</c:v>
                </c:pt>
                <c:pt idx="1">
                  <c:v>181</c:v>
                </c:pt>
                <c:pt idx="2">
                  <c:v>182</c:v>
                </c:pt>
                <c:pt idx="3">
                  <c:v>182</c:v>
                </c:pt>
                <c:pt idx="4">
                  <c:v>183</c:v>
                </c:pt>
                <c:pt idx="5">
                  <c:v>183</c:v>
                </c:pt>
                <c:pt idx="6">
                  <c:v>192</c:v>
                </c:pt>
                <c:pt idx="7">
                  <c:v>198</c:v>
                </c:pt>
                <c:pt idx="8">
                  <c:v>201</c:v>
                </c:pt>
                <c:pt idx="9">
                  <c:v>202</c:v>
                </c:pt>
                <c:pt idx="10">
                  <c:v>202</c:v>
                </c:pt>
                <c:pt idx="11">
                  <c:v>204</c:v>
                </c:pt>
              </c:numCache>
            </c:numRef>
          </c:val>
          <c:smooth val="0"/>
        </c:ser>
        <c:ser>
          <c:idx val="8"/>
          <c:order val="4"/>
          <c:tx>
            <c:strRef>
              <c:f>'Año 2016'!$B$464</c:f>
              <c:strCache>
                <c:ptCount val="1"/>
                <c:pt idx="0">
                  <c:v>Salud</c:v>
                </c:pt>
              </c:strCache>
            </c:strRef>
          </c:tx>
          <c:cat>
            <c:strRef>
              <c:f>'Año 2016'!$D$443:$O$443</c:f>
              <c:strCache>
                <c:ptCount val="12"/>
                <c:pt idx="0">
                  <c:v>Enero 2016</c:v>
                </c:pt>
                <c:pt idx="1">
                  <c:v>Febrero 2016</c:v>
                </c:pt>
                <c:pt idx="2">
                  <c:v>Marzo 2016</c:v>
                </c:pt>
                <c:pt idx="3">
                  <c:v>Abril 2016</c:v>
                </c:pt>
                <c:pt idx="4">
                  <c:v>Mayo 2016</c:v>
                </c:pt>
                <c:pt idx="5">
                  <c:v>Junio 2016</c:v>
                </c:pt>
                <c:pt idx="6">
                  <c:v>Julio 2016</c:v>
                </c:pt>
                <c:pt idx="7">
                  <c:v>Agosto 2016</c:v>
                </c:pt>
                <c:pt idx="8">
                  <c:v>Septiembre 2016</c:v>
                </c:pt>
                <c:pt idx="9">
                  <c:v> Octubre 2016</c:v>
                </c:pt>
                <c:pt idx="10">
                  <c:v>Noviembre 2016</c:v>
                </c:pt>
                <c:pt idx="11">
                  <c:v>Diciembre 2016</c:v>
                </c:pt>
              </c:strCache>
            </c:strRef>
          </c:cat>
          <c:val>
            <c:numRef>
              <c:f>'Año 2016'!$D$463:$O$463</c:f>
              <c:numCache>
                <c:formatCode>#,##0</c:formatCode>
                <c:ptCount val="12"/>
                <c:pt idx="0">
                  <c:v>181</c:v>
                </c:pt>
                <c:pt idx="1">
                  <c:v>181</c:v>
                </c:pt>
                <c:pt idx="2">
                  <c:v>182</c:v>
                </c:pt>
                <c:pt idx="3">
                  <c:v>182</c:v>
                </c:pt>
                <c:pt idx="4">
                  <c:v>183</c:v>
                </c:pt>
                <c:pt idx="5">
                  <c:v>183</c:v>
                </c:pt>
                <c:pt idx="6">
                  <c:v>192</c:v>
                </c:pt>
                <c:pt idx="7">
                  <c:v>198</c:v>
                </c:pt>
                <c:pt idx="8">
                  <c:v>201</c:v>
                </c:pt>
                <c:pt idx="9">
                  <c:v>202</c:v>
                </c:pt>
                <c:pt idx="10">
                  <c:v>202</c:v>
                </c:pt>
                <c:pt idx="11">
                  <c:v>204</c:v>
                </c:pt>
              </c:numCache>
            </c:numRef>
          </c:val>
          <c:smooth val="0"/>
        </c:ser>
        <c:ser>
          <c:idx val="9"/>
          <c:order val="5"/>
          <c:tx>
            <c:strRef>
              <c:f>'Año 2016'!$B$467</c:f>
              <c:strCache>
                <c:ptCount val="1"/>
                <c:pt idx="0">
                  <c:v>Centro comercial</c:v>
                </c:pt>
              </c:strCache>
            </c:strRef>
          </c:tx>
          <c:cat>
            <c:strRef>
              <c:f>'Año 2016'!$D$443:$O$443</c:f>
              <c:strCache>
                <c:ptCount val="12"/>
                <c:pt idx="0">
                  <c:v>Enero 2016</c:v>
                </c:pt>
                <c:pt idx="1">
                  <c:v>Febrero 2016</c:v>
                </c:pt>
                <c:pt idx="2">
                  <c:v>Marzo 2016</c:v>
                </c:pt>
                <c:pt idx="3">
                  <c:v>Abril 2016</c:v>
                </c:pt>
                <c:pt idx="4">
                  <c:v>Mayo 2016</c:v>
                </c:pt>
                <c:pt idx="5">
                  <c:v>Junio 2016</c:v>
                </c:pt>
                <c:pt idx="6">
                  <c:v>Julio 2016</c:v>
                </c:pt>
                <c:pt idx="7">
                  <c:v>Agosto 2016</c:v>
                </c:pt>
                <c:pt idx="8">
                  <c:v>Septiembre 2016</c:v>
                </c:pt>
                <c:pt idx="9">
                  <c:v> Octubre 2016</c:v>
                </c:pt>
                <c:pt idx="10">
                  <c:v>Noviembre 2016</c:v>
                </c:pt>
                <c:pt idx="11">
                  <c:v>Diciembre 2016</c:v>
                </c:pt>
              </c:strCache>
            </c:strRef>
          </c:cat>
          <c:val>
            <c:numRef>
              <c:f>'Año 2016'!$D$468:$O$468</c:f>
              <c:numCache>
                <c:formatCode>#,##0</c:formatCode>
                <c:ptCount val="12"/>
                <c:pt idx="0">
                  <c:v>129</c:v>
                </c:pt>
                <c:pt idx="1">
                  <c:v>132</c:v>
                </c:pt>
                <c:pt idx="2">
                  <c:v>141</c:v>
                </c:pt>
                <c:pt idx="3">
                  <c:v>142</c:v>
                </c:pt>
                <c:pt idx="4">
                  <c:v>143</c:v>
                </c:pt>
                <c:pt idx="5">
                  <c:v>149</c:v>
                </c:pt>
                <c:pt idx="6">
                  <c:v>146</c:v>
                </c:pt>
                <c:pt idx="7">
                  <c:v>157</c:v>
                </c:pt>
                <c:pt idx="8">
                  <c:v>155</c:v>
                </c:pt>
                <c:pt idx="9">
                  <c:v>156</c:v>
                </c:pt>
                <c:pt idx="10">
                  <c:v>135</c:v>
                </c:pt>
                <c:pt idx="11">
                  <c:v>152</c:v>
                </c:pt>
              </c:numCache>
            </c:numRef>
          </c:val>
          <c:smooth val="0"/>
        </c:ser>
        <c:ser>
          <c:idx val="10"/>
          <c:order val="6"/>
          <c:tx>
            <c:strRef>
              <c:f>'Año 2016'!$B$469</c:f>
              <c:strCache>
                <c:ptCount val="1"/>
                <c:pt idx="0">
                  <c:v>Turismo</c:v>
                </c:pt>
              </c:strCache>
            </c:strRef>
          </c:tx>
          <c:cat>
            <c:strRef>
              <c:f>'Año 2016'!$D$443:$O$443</c:f>
              <c:strCache>
                <c:ptCount val="12"/>
                <c:pt idx="0">
                  <c:v>Enero 2016</c:v>
                </c:pt>
                <c:pt idx="1">
                  <c:v>Febrero 2016</c:v>
                </c:pt>
                <c:pt idx="2">
                  <c:v>Marzo 2016</c:v>
                </c:pt>
                <c:pt idx="3">
                  <c:v>Abril 2016</c:v>
                </c:pt>
                <c:pt idx="4">
                  <c:v>Mayo 2016</c:v>
                </c:pt>
                <c:pt idx="5">
                  <c:v>Junio 2016</c:v>
                </c:pt>
                <c:pt idx="6">
                  <c:v>Julio 2016</c:v>
                </c:pt>
                <c:pt idx="7">
                  <c:v>Agosto 2016</c:v>
                </c:pt>
                <c:pt idx="8">
                  <c:v>Septiembre 2016</c:v>
                </c:pt>
                <c:pt idx="9">
                  <c:v> Octubre 2016</c:v>
                </c:pt>
                <c:pt idx="10">
                  <c:v>Noviembre 2016</c:v>
                </c:pt>
                <c:pt idx="11">
                  <c:v>Diciembre 2016</c:v>
                </c:pt>
              </c:strCache>
            </c:strRef>
          </c:cat>
          <c:val>
            <c:numRef>
              <c:f>'Año 2016'!$D$479:$O$479</c:f>
              <c:numCache>
                <c:formatCode>#,##0</c:formatCode>
                <c:ptCount val="12"/>
                <c:pt idx="0">
                  <c:v>118</c:v>
                </c:pt>
                <c:pt idx="1">
                  <c:v>120</c:v>
                </c:pt>
                <c:pt idx="2">
                  <c:v>130</c:v>
                </c:pt>
                <c:pt idx="3">
                  <c:v>131</c:v>
                </c:pt>
                <c:pt idx="4">
                  <c:v>131</c:v>
                </c:pt>
                <c:pt idx="5">
                  <c:v>134</c:v>
                </c:pt>
                <c:pt idx="6">
                  <c:v>139</c:v>
                </c:pt>
                <c:pt idx="7">
                  <c:v>141</c:v>
                </c:pt>
                <c:pt idx="8">
                  <c:v>144</c:v>
                </c:pt>
                <c:pt idx="9">
                  <c:v>145</c:v>
                </c:pt>
                <c:pt idx="10">
                  <c:v>97</c:v>
                </c:pt>
                <c:pt idx="11">
                  <c:v>98</c:v>
                </c:pt>
              </c:numCache>
            </c:numRef>
          </c:val>
          <c:smooth val="0"/>
        </c:ser>
        <c:ser>
          <c:idx val="11"/>
          <c:order val="7"/>
          <c:tx>
            <c:strRef>
              <c:f>'Año 2016'!$B$480</c:f>
              <c:strCache>
                <c:ptCount val="1"/>
                <c:pt idx="0">
                  <c:v>Sector público</c:v>
                </c:pt>
              </c:strCache>
            </c:strRef>
          </c:tx>
          <c:cat>
            <c:strRef>
              <c:f>'Año 2016'!$D$443:$O$443</c:f>
              <c:strCache>
                <c:ptCount val="12"/>
                <c:pt idx="0">
                  <c:v>Enero 2016</c:v>
                </c:pt>
                <c:pt idx="1">
                  <c:v>Febrero 2016</c:v>
                </c:pt>
                <c:pt idx="2">
                  <c:v>Marzo 2016</c:v>
                </c:pt>
                <c:pt idx="3">
                  <c:v>Abril 2016</c:v>
                </c:pt>
                <c:pt idx="4">
                  <c:v>Mayo 2016</c:v>
                </c:pt>
                <c:pt idx="5">
                  <c:v>Junio 2016</c:v>
                </c:pt>
                <c:pt idx="6">
                  <c:v>Julio 2016</c:v>
                </c:pt>
                <c:pt idx="7">
                  <c:v>Agosto 2016</c:v>
                </c:pt>
                <c:pt idx="8">
                  <c:v>Septiembre 2016</c:v>
                </c:pt>
                <c:pt idx="9">
                  <c:v> Octubre 2016</c:v>
                </c:pt>
                <c:pt idx="10">
                  <c:v>Noviembre 2016</c:v>
                </c:pt>
                <c:pt idx="11">
                  <c:v>Diciembre 2016</c:v>
                </c:pt>
              </c:strCache>
            </c:strRef>
          </c:cat>
          <c:val>
            <c:numRef>
              <c:f>'Año 2016'!$D$483:$O$483</c:f>
              <c:numCache>
                <c:formatCode>#,##0</c:formatCode>
                <c:ptCount val="12"/>
                <c:pt idx="0">
                  <c:v>61</c:v>
                </c:pt>
                <c:pt idx="1">
                  <c:v>61</c:v>
                </c:pt>
                <c:pt idx="2">
                  <c:v>61</c:v>
                </c:pt>
                <c:pt idx="3">
                  <c:v>59</c:v>
                </c:pt>
                <c:pt idx="4">
                  <c:v>59</c:v>
                </c:pt>
                <c:pt idx="5">
                  <c:v>61</c:v>
                </c:pt>
                <c:pt idx="6">
                  <c:v>60</c:v>
                </c:pt>
                <c:pt idx="7">
                  <c:v>64</c:v>
                </c:pt>
                <c:pt idx="8">
                  <c:v>65</c:v>
                </c:pt>
                <c:pt idx="9">
                  <c:v>66</c:v>
                </c:pt>
                <c:pt idx="10">
                  <c:v>59</c:v>
                </c:pt>
                <c:pt idx="11">
                  <c:v>57</c:v>
                </c:pt>
              </c:numCache>
            </c:numRef>
          </c:val>
          <c:smooth val="0"/>
        </c:ser>
        <c:dLbls>
          <c:showLegendKey val="0"/>
          <c:showVal val="0"/>
          <c:showCatName val="0"/>
          <c:showSerName val="0"/>
          <c:showPercent val="0"/>
          <c:showBubbleSize val="0"/>
        </c:dLbls>
        <c:marker val="1"/>
        <c:smooth val="0"/>
        <c:axId val="47621248"/>
        <c:axId val="47622784"/>
      </c:lineChart>
      <c:catAx>
        <c:axId val="47621248"/>
        <c:scaling>
          <c:orientation val="minMax"/>
        </c:scaling>
        <c:delete val="0"/>
        <c:axPos val="b"/>
        <c:majorTickMark val="out"/>
        <c:minorTickMark val="none"/>
        <c:tickLblPos val="nextTo"/>
        <c:txPr>
          <a:bodyPr rot="-5400000" vert="horz"/>
          <a:lstStyle/>
          <a:p>
            <a:pPr>
              <a:defRPr/>
            </a:pPr>
            <a:endParaRPr lang="es-EC"/>
          </a:p>
        </c:txPr>
        <c:crossAx val="47622784"/>
        <c:crosses val="autoZero"/>
        <c:auto val="1"/>
        <c:lblAlgn val="ctr"/>
        <c:lblOffset val="100"/>
        <c:noMultiLvlLbl val="0"/>
      </c:catAx>
      <c:valAx>
        <c:axId val="47622784"/>
        <c:scaling>
          <c:orientation val="minMax"/>
        </c:scaling>
        <c:delete val="0"/>
        <c:axPos val="l"/>
        <c:majorGridlines>
          <c:spPr>
            <a:ln>
              <a:noFill/>
            </a:ln>
          </c:spPr>
        </c:majorGridlines>
        <c:title>
          <c:tx>
            <c:rich>
              <a:bodyPr rot="-5400000" vert="horz"/>
              <a:lstStyle/>
              <a:p>
                <a:pPr>
                  <a:defRPr/>
                </a:pPr>
                <a:r>
                  <a:rPr lang="es-EC"/>
                  <a:t>Cajeros</a:t>
                </a:r>
                <a:r>
                  <a:rPr lang="es-EC" baseline="0"/>
                  <a:t> automáticos</a:t>
                </a:r>
                <a:endParaRPr lang="es-EC"/>
              </a:p>
            </c:rich>
          </c:tx>
          <c:layout/>
          <c:overlay val="0"/>
        </c:title>
        <c:numFmt formatCode="#,##0" sourceLinked="1"/>
        <c:majorTickMark val="out"/>
        <c:minorTickMark val="none"/>
        <c:tickLblPos val="nextTo"/>
        <c:crossAx val="47621248"/>
        <c:crosses val="autoZero"/>
        <c:crossBetween val="between"/>
      </c:valAx>
      <c:spPr>
        <a:ln>
          <a:solidFill>
            <a:schemeClr val="tx1"/>
          </a:solidFill>
        </a:ln>
      </c:spPr>
    </c:plotArea>
    <c:legend>
      <c:legendPos val="r"/>
      <c:layout/>
      <c:overlay val="0"/>
    </c:legend>
    <c:plotVisOnly val="1"/>
    <c:dispBlanksAs val="gap"/>
    <c:showDLblsOverMax val="0"/>
  </c:chart>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es-EC"/>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400"/>
            </a:pPr>
            <a:r>
              <a:rPr lang="en-US" sz="1400" baseline="0"/>
              <a:t>ATM en oficina por provincia</a:t>
            </a:r>
            <a:endParaRPr lang="en-US" sz="1400"/>
          </a:p>
        </c:rich>
      </c:tx>
      <c:layout/>
      <c:overlay val="0"/>
    </c:title>
    <c:autoTitleDeleted val="0"/>
    <c:plotArea>
      <c:layout/>
      <c:lineChart>
        <c:grouping val="standard"/>
        <c:varyColors val="0"/>
        <c:ser>
          <c:idx val="0"/>
          <c:order val="0"/>
          <c:tx>
            <c:strRef>
              <c:f>'Año 2016'!$B$234</c:f>
              <c:strCache>
                <c:ptCount val="1"/>
                <c:pt idx="0">
                  <c:v>Pichincha</c:v>
                </c:pt>
              </c:strCache>
            </c:strRef>
          </c:tx>
          <c:cat>
            <c:strRef>
              <c:f>'Año 2016'!$C$233:$N$233</c:f>
              <c:strCache>
                <c:ptCount val="12"/>
                <c:pt idx="0">
                  <c:v>Enero 2016</c:v>
                </c:pt>
                <c:pt idx="1">
                  <c:v>Febrero 2016</c:v>
                </c:pt>
                <c:pt idx="2">
                  <c:v>Marzo 2016</c:v>
                </c:pt>
                <c:pt idx="3">
                  <c:v>Abril 2016</c:v>
                </c:pt>
                <c:pt idx="4">
                  <c:v>Mayo 2016</c:v>
                </c:pt>
                <c:pt idx="5">
                  <c:v>Junio 2016</c:v>
                </c:pt>
                <c:pt idx="6">
                  <c:v>Julio 2016</c:v>
                </c:pt>
                <c:pt idx="7">
                  <c:v>Agosto 2016</c:v>
                </c:pt>
                <c:pt idx="8">
                  <c:v>Septiembre 2016</c:v>
                </c:pt>
                <c:pt idx="9">
                  <c:v> Octubre 2016</c:v>
                </c:pt>
                <c:pt idx="10">
                  <c:v>Noviembre 2016</c:v>
                </c:pt>
                <c:pt idx="11">
                  <c:v>Diciembre 2016</c:v>
                </c:pt>
              </c:strCache>
            </c:strRef>
          </c:cat>
          <c:val>
            <c:numRef>
              <c:f>'Año 2016'!$C$234:$N$234</c:f>
              <c:numCache>
                <c:formatCode>#,##0</c:formatCode>
                <c:ptCount val="12"/>
                <c:pt idx="0">
                  <c:v>661</c:v>
                </c:pt>
                <c:pt idx="1">
                  <c:v>664</c:v>
                </c:pt>
                <c:pt idx="2">
                  <c:v>660</c:v>
                </c:pt>
                <c:pt idx="3">
                  <c:v>653</c:v>
                </c:pt>
                <c:pt idx="4">
                  <c:v>651</c:v>
                </c:pt>
                <c:pt idx="5">
                  <c:v>652</c:v>
                </c:pt>
                <c:pt idx="6">
                  <c:v>656</c:v>
                </c:pt>
                <c:pt idx="7">
                  <c:v>648</c:v>
                </c:pt>
                <c:pt idx="8">
                  <c:v>647</c:v>
                </c:pt>
                <c:pt idx="9">
                  <c:v>652</c:v>
                </c:pt>
                <c:pt idx="10">
                  <c:v>681</c:v>
                </c:pt>
                <c:pt idx="11">
                  <c:v>678</c:v>
                </c:pt>
              </c:numCache>
            </c:numRef>
          </c:val>
          <c:smooth val="1"/>
        </c:ser>
        <c:ser>
          <c:idx val="1"/>
          <c:order val="1"/>
          <c:tx>
            <c:strRef>
              <c:f>'Año 2016'!$B$235</c:f>
              <c:strCache>
                <c:ptCount val="1"/>
                <c:pt idx="0">
                  <c:v>Guayas</c:v>
                </c:pt>
              </c:strCache>
            </c:strRef>
          </c:tx>
          <c:cat>
            <c:strRef>
              <c:f>'Año 2016'!$C$233:$N$233</c:f>
              <c:strCache>
                <c:ptCount val="12"/>
                <c:pt idx="0">
                  <c:v>Enero 2016</c:v>
                </c:pt>
                <c:pt idx="1">
                  <c:v>Febrero 2016</c:v>
                </c:pt>
                <c:pt idx="2">
                  <c:v>Marzo 2016</c:v>
                </c:pt>
                <c:pt idx="3">
                  <c:v>Abril 2016</c:v>
                </c:pt>
                <c:pt idx="4">
                  <c:v>Mayo 2016</c:v>
                </c:pt>
                <c:pt idx="5">
                  <c:v>Junio 2016</c:v>
                </c:pt>
                <c:pt idx="6">
                  <c:v>Julio 2016</c:v>
                </c:pt>
                <c:pt idx="7">
                  <c:v>Agosto 2016</c:v>
                </c:pt>
                <c:pt idx="8">
                  <c:v>Septiembre 2016</c:v>
                </c:pt>
                <c:pt idx="9">
                  <c:v> Octubre 2016</c:v>
                </c:pt>
                <c:pt idx="10">
                  <c:v>Noviembre 2016</c:v>
                </c:pt>
                <c:pt idx="11">
                  <c:v>Diciembre 2016</c:v>
                </c:pt>
              </c:strCache>
            </c:strRef>
          </c:cat>
          <c:val>
            <c:numRef>
              <c:f>'Año 2016'!$C$235:$N$235</c:f>
              <c:numCache>
                <c:formatCode>#,##0</c:formatCode>
                <c:ptCount val="12"/>
                <c:pt idx="0">
                  <c:v>546</c:v>
                </c:pt>
                <c:pt idx="1">
                  <c:v>551</c:v>
                </c:pt>
                <c:pt idx="2">
                  <c:v>552</c:v>
                </c:pt>
                <c:pt idx="3">
                  <c:v>557</c:v>
                </c:pt>
                <c:pt idx="4">
                  <c:v>549</c:v>
                </c:pt>
                <c:pt idx="5">
                  <c:v>550</c:v>
                </c:pt>
                <c:pt idx="6">
                  <c:v>546</c:v>
                </c:pt>
                <c:pt idx="7">
                  <c:v>538</c:v>
                </c:pt>
                <c:pt idx="8">
                  <c:v>540</c:v>
                </c:pt>
                <c:pt idx="9">
                  <c:v>538</c:v>
                </c:pt>
                <c:pt idx="10">
                  <c:v>585</c:v>
                </c:pt>
                <c:pt idx="11">
                  <c:v>579</c:v>
                </c:pt>
              </c:numCache>
            </c:numRef>
          </c:val>
          <c:smooth val="1"/>
        </c:ser>
        <c:ser>
          <c:idx val="2"/>
          <c:order val="2"/>
          <c:tx>
            <c:strRef>
              <c:f>'Año 2016'!$B$236</c:f>
              <c:strCache>
                <c:ptCount val="1"/>
                <c:pt idx="0">
                  <c:v>Azuay</c:v>
                </c:pt>
              </c:strCache>
            </c:strRef>
          </c:tx>
          <c:cat>
            <c:strRef>
              <c:f>'Año 2016'!$C$233:$N$233</c:f>
              <c:strCache>
                <c:ptCount val="12"/>
                <c:pt idx="0">
                  <c:v>Enero 2016</c:v>
                </c:pt>
                <c:pt idx="1">
                  <c:v>Febrero 2016</c:v>
                </c:pt>
                <c:pt idx="2">
                  <c:v>Marzo 2016</c:v>
                </c:pt>
                <c:pt idx="3">
                  <c:v>Abril 2016</c:v>
                </c:pt>
                <c:pt idx="4">
                  <c:v>Mayo 2016</c:v>
                </c:pt>
                <c:pt idx="5">
                  <c:v>Junio 2016</c:v>
                </c:pt>
                <c:pt idx="6">
                  <c:v>Julio 2016</c:v>
                </c:pt>
                <c:pt idx="7">
                  <c:v>Agosto 2016</c:v>
                </c:pt>
                <c:pt idx="8">
                  <c:v>Septiembre 2016</c:v>
                </c:pt>
                <c:pt idx="9">
                  <c:v> Octubre 2016</c:v>
                </c:pt>
                <c:pt idx="10">
                  <c:v>Noviembre 2016</c:v>
                </c:pt>
                <c:pt idx="11">
                  <c:v>Diciembre 2016</c:v>
                </c:pt>
              </c:strCache>
            </c:strRef>
          </c:cat>
          <c:val>
            <c:numRef>
              <c:f>'Año 2016'!$C$236:$N$236</c:f>
              <c:numCache>
                <c:formatCode>#,##0</c:formatCode>
                <c:ptCount val="12"/>
                <c:pt idx="0">
                  <c:v>121</c:v>
                </c:pt>
                <c:pt idx="1">
                  <c:v>124</c:v>
                </c:pt>
                <c:pt idx="2">
                  <c:v>122</c:v>
                </c:pt>
                <c:pt idx="3">
                  <c:v>122</c:v>
                </c:pt>
                <c:pt idx="4">
                  <c:v>122</c:v>
                </c:pt>
                <c:pt idx="5">
                  <c:v>121</c:v>
                </c:pt>
                <c:pt idx="6">
                  <c:v>123</c:v>
                </c:pt>
                <c:pt idx="7">
                  <c:v>116</c:v>
                </c:pt>
                <c:pt idx="8">
                  <c:v>119</c:v>
                </c:pt>
                <c:pt idx="9">
                  <c:v>121</c:v>
                </c:pt>
                <c:pt idx="10">
                  <c:v>145</c:v>
                </c:pt>
                <c:pt idx="11">
                  <c:v>144</c:v>
                </c:pt>
              </c:numCache>
            </c:numRef>
          </c:val>
          <c:smooth val="0"/>
        </c:ser>
        <c:ser>
          <c:idx val="3"/>
          <c:order val="3"/>
          <c:tx>
            <c:strRef>
              <c:f>'Año 2016'!$B$237</c:f>
              <c:strCache>
                <c:ptCount val="1"/>
                <c:pt idx="0">
                  <c:v>Manabí</c:v>
                </c:pt>
              </c:strCache>
            </c:strRef>
          </c:tx>
          <c:cat>
            <c:strRef>
              <c:f>'Año 2016'!$C$233:$N$233</c:f>
              <c:strCache>
                <c:ptCount val="12"/>
                <c:pt idx="0">
                  <c:v>Enero 2016</c:v>
                </c:pt>
                <c:pt idx="1">
                  <c:v>Febrero 2016</c:v>
                </c:pt>
                <c:pt idx="2">
                  <c:v>Marzo 2016</c:v>
                </c:pt>
                <c:pt idx="3">
                  <c:v>Abril 2016</c:v>
                </c:pt>
                <c:pt idx="4">
                  <c:v>Mayo 2016</c:v>
                </c:pt>
                <c:pt idx="5">
                  <c:v>Junio 2016</c:v>
                </c:pt>
                <c:pt idx="6">
                  <c:v>Julio 2016</c:v>
                </c:pt>
                <c:pt idx="7">
                  <c:v>Agosto 2016</c:v>
                </c:pt>
                <c:pt idx="8">
                  <c:v>Septiembre 2016</c:v>
                </c:pt>
                <c:pt idx="9">
                  <c:v> Octubre 2016</c:v>
                </c:pt>
                <c:pt idx="10">
                  <c:v>Noviembre 2016</c:v>
                </c:pt>
                <c:pt idx="11">
                  <c:v>Diciembre 2016</c:v>
                </c:pt>
              </c:strCache>
            </c:strRef>
          </c:cat>
          <c:val>
            <c:numRef>
              <c:f>'Año 2016'!$C$237:$N$237</c:f>
              <c:numCache>
                <c:formatCode>#,##0</c:formatCode>
                <c:ptCount val="12"/>
                <c:pt idx="0">
                  <c:v>122</c:v>
                </c:pt>
                <c:pt idx="1">
                  <c:v>121</c:v>
                </c:pt>
                <c:pt idx="2">
                  <c:v>121</c:v>
                </c:pt>
                <c:pt idx="3">
                  <c:v>102</c:v>
                </c:pt>
                <c:pt idx="4">
                  <c:v>94</c:v>
                </c:pt>
                <c:pt idx="5">
                  <c:v>97</c:v>
                </c:pt>
                <c:pt idx="6">
                  <c:v>97</c:v>
                </c:pt>
                <c:pt idx="7">
                  <c:v>89</c:v>
                </c:pt>
                <c:pt idx="8">
                  <c:v>92</c:v>
                </c:pt>
                <c:pt idx="9">
                  <c:v>92</c:v>
                </c:pt>
                <c:pt idx="10">
                  <c:v>98</c:v>
                </c:pt>
                <c:pt idx="11">
                  <c:v>106</c:v>
                </c:pt>
              </c:numCache>
            </c:numRef>
          </c:val>
          <c:smooth val="0"/>
        </c:ser>
        <c:ser>
          <c:idx val="4"/>
          <c:order val="4"/>
          <c:tx>
            <c:strRef>
              <c:f>'Año 2016'!$B$238</c:f>
              <c:strCache>
                <c:ptCount val="1"/>
                <c:pt idx="0">
                  <c:v>El Oro</c:v>
                </c:pt>
              </c:strCache>
            </c:strRef>
          </c:tx>
          <c:cat>
            <c:strRef>
              <c:f>'Año 2016'!$C$233:$N$233</c:f>
              <c:strCache>
                <c:ptCount val="12"/>
                <c:pt idx="0">
                  <c:v>Enero 2016</c:v>
                </c:pt>
                <c:pt idx="1">
                  <c:v>Febrero 2016</c:v>
                </c:pt>
                <c:pt idx="2">
                  <c:v>Marzo 2016</c:v>
                </c:pt>
                <c:pt idx="3">
                  <c:v>Abril 2016</c:v>
                </c:pt>
                <c:pt idx="4">
                  <c:v>Mayo 2016</c:v>
                </c:pt>
                <c:pt idx="5">
                  <c:v>Junio 2016</c:v>
                </c:pt>
                <c:pt idx="6">
                  <c:v>Julio 2016</c:v>
                </c:pt>
                <c:pt idx="7">
                  <c:v>Agosto 2016</c:v>
                </c:pt>
                <c:pt idx="8">
                  <c:v>Septiembre 2016</c:v>
                </c:pt>
                <c:pt idx="9">
                  <c:v> Octubre 2016</c:v>
                </c:pt>
                <c:pt idx="10">
                  <c:v>Noviembre 2016</c:v>
                </c:pt>
                <c:pt idx="11">
                  <c:v>Diciembre 2016</c:v>
                </c:pt>
              </c:strCache>
            </c:strRef>
          </c:cat>
          <c:val>
            <c:numRef>
              <c:f>'Año 2016'!$C$238:$N$238</c:f>
              <c:numCache>
                <c:formatCode>#,##0</c:formatCode>
                <c:ptCount val="12"/>
                <c:pt idx="0">
                  <c:v>92</c:v>
                </c:pt>
                <c:pt idx="1">
                  <c:v>92</c:v>
                </c:pt>
                <c:pt idx="2">
                  <c:v>92</c:v>
                </c:pt>
                <c:pt idx="3">
                  <c:v>92</c:v>
                </c:pt>
                <c:pt idx="4">
                  <c:v>94</c:v>
                </c:pt>
                <c:pt idx="5">
                  <c:v>94</c:v>
                </c:pt>
                <c:pt idx="6">
                  <c:v>95</c:v>
                </c:pt>
                <c:pt idx="7">
                  <c:v>87</c:v>
                </c:pt>
                <c:pt idx="8">
                  <c:v>87</c:v>
                </c:pt>
                <c:pt idx="9">
                  <c:v>87</c:v>
                </c:pt>
                <c:pt idx="10">
                  <c:v>96</c:v>
                </c:pt>
                <c:pt idx="11">
                  <c:v>94</c:v>
                </c:pt>
              </c:numCache>
            </c:numRef>
          </c:val>
          <c:smooth val="0"/>
        </c:ser>
        <c:dLbls>
          <c:showLegendKey val="0"/>
          <c:showVal val="0"/>
          <c:showCatName val="0"/>
          <c:showSerName val="0"/>
          <c:showPercent val="0"/>
          <c:showBubbleSize val="0"/>
        </c:dLbls>
        <c:marker val="1"/>
        <c:smooth val="0"/>
        <c:axId val="73812608"/>
        <c:axId val="73822592"/>
      </c:lineChart>
      <c:catAx>
        <c:axId val="73812608"/>
        <c:scaling>
          <c:orientation val="minMax"/>
        </c:scaling>
        <c:delete val="0"/>
        <c:axPos val="b"/>
        <c:majorTickMark val="none"/>
        <c:minorTickMark val="none"/>
        <c:tickLblPos val="nextTo"/>
        <c:txPr>
          <a:bodyPr rot="-5400000" vert="horz"/>
          <a:lstStyle/>
          <a:p>
            <a:pPr>
              <a:defRPr/>
            </a:pPr>
            <a:endParaRPr lang="es-EC"/>
          </a:p>
        </c:txPr>
        <c:crossAx val="73822592"/>
        <c:crosses val="autoZero"/>
        <c:auto val="1"/>
        <c:lblAlgn val="ctr"/>
        <c:lblOffset val="100"/>
        <c:noMultiLvlLbl val="0"/>
      </c:catAx>
      <c:valAx>
        <c:axId val="73822592"/>
        <c:scaling>
          <c:orientation val="minMax"/>
        </c:scaling>
        <c:delete val="0"/>
        <c:axPos val="l"/>
        <c:majorGridlines>
          <c:spPr>
            <a:ln>
              <a:noFill/>
            </a:ln>
          </c:spPr>
        </c:majorGridlines>
        <c:title>
          <c:tx>
            <c:rich>
              <a:bodyPr/>
              <a:lstStyle/>
              <a:p>
                <a:pPr>
                  <a:defRPr/>
                </a:pPr>
                <a:r>
                  <a:rPr lang="es-EC"/>
                  <a:t>Cajeros</a:t>
                </a:r>
                <a:r>
                  <a:rPr lang="es-EC" baseline="0"/>
                  <a:t> automáticos</a:t>
                </a:r>
                <a:endParaRPr lang="es-EC"/>
              </a:p>
            </c:rich>
          </c:tx>
          <c:layout/>
          <c:overlay val="0"/>
        </c:title>
        <c:numFmt formatCode="#,##0" sourceLinked="1"/>
        <c:majorTickMark val="none"/>
        <c:minorTickMark val="none"/>
        <c:tickLblPos val="nextTo"/>
        <c:crossAx val="73812608"/>
        <c:crosses val="autoZero"/>
        <c:crossBetween val="between"/>
      </c:valAx>
      <c:spPr>
        <a:ln>
          <a:solidFill>
            <a:schemeClr val="tx1"/>
          </a:solidFill>
        </a:ln>
      </c:spPr>
    </c:plotArea>
    <c:legend>
      <c:legendPos val="r"/>
      <c:layout>
        <c:manualLayout>
          <c:xMode val="edge"/>
          <c:yMode val="edge"/>
          <c:x val="0.88527219072530816"/>
          <c:y val="0.1863771030883378"/>
          <c:w val="0.10552138048104194"/>
          <c:h val="0.31802758723452695"/>
        </c:manualLayout>
      </c:layout>
      <c:overlay val="0"/>
    </c:legend>
    <c:plotVisOnly val="1"/>
    <c:dispBlanksAs val="gap"/>
    <c:showDLblsOverMax val="0"/>
  </c:chart>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date1904 val="0"/>
  <c:lang val="es-EC"/>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400"/>
            </a:pPr>
            <a:r>
              <a:rPr lang="en-US" sz="1400" baseline="0"/>
              <a:t>ATM en otros sitios por provincia</a:t>
            </a:r>
            <a:endParaRPr lang="en-US" sz="1400"/>
          </a:p>
        </c:rich>
      </c:tx>
      <c:layout/>
      <c:overlay val="0"/>
    </c:title>
    <c:autoTitleDeleted val="0"/>
    <c:plotArea>
      <c:layout/>
      <c:lineChart>
        <c:grouping val="standard"/>
        <c:varyColors val="0"/>
        <c:ser>
          <c:idx val="0"/>
          <c:order val="0"/>
          <c:tx>
            <c:strRef>
              <c:f>'Año 2016'!$B$286</c:f>
              <c:strCache>
                <c:ptCount val="1"/>
                <c:pt idx="0">
                  <c:v>Guayas</c:v>
                </c:pt>
              </c:strCache>
            </c:strRef>
          </c:tx>
          <c:cat>
            <c:strRef>
              <c:f>'Año 2016'!$C$285:$N$285</c:f>
              <c:strCache>
                <c:ptCount val="12"/>
                <c:pt idx="0">
                  <c:v>Enero 2016</c:v>
                </c:pt>
                <c:pt idx="1">
                  <c:v>Febrero 2016</c:v>
                </c:pt>
                <c:pt idx="2">
                  <c:v>Marzo 2016</c:v>
                </c:pt>
                <c:pt idx="3">
                  <c:v>Abril 2016</c:v>
                </c:pt>
                <c:pt idx="4">
                  <c:v>Mayo 2016</c:v>
                </c:pt>
                <c:pt idx="5">
                  <c:v>Junio 2016</c:v>
                </c:pt>
                <c:pt idx="6">
                  <c:v>Julio 2016</c:v>
                </c:pt>
                <c:pt idx="7">
                  <c:v>Agosto 2016</c:v>
                </c:pt>
                <c:pt idx="8">
                  <c:v>Septiembre 2016</c:v>
                </c:pt>
                <c:pt idx="9">
                  <c:v> Octubre 2016</c:v>
                </c:pt>
                <c:pt idx="10">
                  <c:v>Noviembre 2016</c:v>
                </c:pt>
                <c:pt idx="11">
                  <c:v>Diciembre 2016</c:v>
                </c:pt>
              </c:strCache>
            </c:strRef>
          </c:cat>
          <c:val>
            <c:numRef>
              <c:f>'Año 2016'!$C$286:$N$286</c:f>
              <c:numCache>
                <c:formatCode>#,##0</c:formatCode>
                <c:ptCount val="12"/>
                <c:pt idx="0">
                  <c:v>658</c:v>
                </c:pt>
                <c:pt idx="1">
                  <c:v>657</c:v>
                </c:pt>
                <c:pt idx="2">
                  <c:v>656</c:v>
                </c:pt>
                <c:pt idx="3">
                  <c:v>665</c:v>
                </c:pt>
                <c:pt idx="4">
                  <c:v>664</c:v>
                </c:pt>
                <c:pt idx="5">
                  <c:v>666</c:v>
                </c:pt>
                <c:pt idx="6">
                  <c:v>671</c:v>
                </c:pt>
                <c:pt idx="7">
                  <c:v>680</c:v>
                </c:pt>
                <c:pt idx="8">
                  <c:v>682</c:v>
                </c:pt>
                <c:pt idx="9">
                  <c:v>684</c:v>
                </c:pt>
                <c:pt idx="10">
                  <c:v>639</c:v>
                </c:pt>
                <c:pt idx="11">
                  <c:v>642</c:v>
                </c:pt>
              </c:numCache>
            </c:numRef>
          </c:val>
          <c:smooth val="1"/>
        </c:ser>
        <c:ser>
          <c:idx val="1"/>
          <c:order val="1"/>
          <c:tx>
            <c:strRef>
              <c:f>'Año 2016'!$B$287</c:f>
              <c:strCache>
                <c:ptCount val="1"/>
                <c:pt idx="0">
                  <c:v>Pichincha</c:v>
                </c:pt>
              </c:strCache>
            </c:strRef>
          </c:tx>
          <c:cat>
            <c:strRef>
              <c:f>'Año 2016'!$C$285:$N$285</c:f>
              <c:strCache>
                <c:ptCount val="12"/>
                <c:pt idx="0">
                  <c:v>Enero 2016</c:v>
                </c:pt>
                <c:pt idx="1">
                  <c:v>Febrero 2016</c:v>
                </c:pt>
                <c:pt idx="2">
                  <c:v>Marzo 2016</c:v>
                </c:pt>
                <c:pt idx="3">
                  <c:v>Abril 2016</c:v>
                </c:pt>
                <c:pt idx="4">
                  <c:v>Mayo 2016</c:v>
                </c:pt>
                <c:pt idx="5">
                  <c:v>Junio 2016</c:v>
                </c:pt>
                <c:pt idx="6">
                  <c:v>Julio 2016</c:v>
                </c:pt>
                <c:pt idx="7">
                  <c:v>Agosto 2016</c:v>
                </c:pt>
                <c:pt idx="8">
                  <c:v>Septiembre 2016</c:v>
                </c:pt>
                <c:pt idx="9">
                  <c:v> Octubre 2016</c:v>
                </c:pt>
                <c:pt idx="10">
                  <c:v>Noviembre 2016</c:v>
                </c:pt>
                <c:pt idx="11">
                  <c:v>Diciembre 2016</c:v>
                </c:pt>
              </c:strCache>
            </c:strRef>
          </c:cat>
          <c:val>
            <c:numRef>
              <c:f>'Año 2016'!$C$287:$N$287</c:f>
              <c:numCache>
                <c:formatCode>#,##0</c:formatCode>
                <c:ptCount val="12"/>
                <c:pt idx="0">
                  <c:v>523</c:v>
                </c:pt>
                <c:pt idx="1">
                  <c:v>539</c:v>
                </c:pt>
                <c:pt idx="2">
                  <c:v>558</c:v>
                </c:pt>
                <c:pt idx="3">
                  <c:v>563</c:v>
                </c:pt>
                <c:pt idx="4">
                  <c:v>565</c:v>
                </c:pt>
                <c:pt idx="5">
                  <c:v>569</c:v>
                </c:pt>
                <c:pt idx="6">
                  <c:v>564</c:v>
                </c:pt>
                <c:pt idx="7">
                  <c:v>579</c:v>
                </c:pt>
                <c:pt idx="8">
                  <c:v>578</c:v>
                </c:pt>
                <c:pt idx="9">
                  <c:v>585</c:v>
                </c:pt>
                <c:pt idx="10">
                  <c:v>552</c:v>
                </c:pt>
                <c:pt idx="11">
                  <c:v>564</c:v>
                </c:pt>
              </c:numCache>
            </c:numRef>
          </c:val>
          <c:smooth val="1"/>
        </c:ser>
        <c:ser>
          <c:idx val="2"/>
          <c:order val="2"/>
          <c:tx>
            <c:strRef>
              <c:f>'Año 2016'!$B$288</c:f>
              <c:strCache>
                <c:ptCount val="1"/>
                <c:pt idx="0">
                  <c:v>Manabí</c:v>
                </c:pt>
              </c:strCache>
            </c:strRef>
          </c:tx>
          <c:cat>
            <c:strRef>
              <c:f>'Año 2016'!$C$285:$N$285</c:f>
              <c:strCache>
                <c:ptCount val="12"/>
                <c:pt idx="0">
                  <c:v>Enero 2016</c:v>
                </c:pt>
                <c:pt idx="1">
                  <c:v>Febrero 2016</c:v>
                </c:pt>
                <c:pt idx="2">
                  <c:v>Marzo 2016</c:v>
                </c:pt>
                <c:pt idx="3">
                  <c:v>Abril 2016</c:v>
                </c:pt>
                <c:pt idx="4">
                  <c:v>Mayo 2016</c:v>
                </c:pt>
                <c:pt idx="5">
                  <c:v>Junio 2016</c:v>
                </c:pt>
                <c:pt idx="6">
                  <c:v>Julio 2016</c:v>
                </c:pt>
                <c:pt idx="7">
                  <c:v>Agosto 2016</c:v>
                </c:pt>
                <c:pt idx="8">
                  <c:v>Septiembre 2016</c:v>
                </c:pt>
                <c:pt idx="9">
                  <c:v> Octubre 2016</c:v>
                </c:pt>
                <c:pt idx="10">
                  <c:v>Noviembre 2016</c:v>
                </c:pt>
                <c:pt idx="11">
                  <c:v>Diciembre 2016</c:v>
                </c:pt>
              </c:strCache>
            </c:strRef>
          </c:cat>
          <c:val>
            <c:numRef>
              <c:f>'Año 2016'!$C$288:$N$288</c:f>
              <c:numCache>
                <c:formatCode>#,##0</c:formatCode>
                <c:ptCount val="12"/>
                <c:pt idx="0">
                  <c:v>74</c:v>
                </c:pt>
                <c:pt idx="1">
                  <c:v>75</c:v>
                </c:pt>
                <c:pt idx="2">
                  <c:v>74</c:v>
                </c:pt>
                <c:pt idx="3">
                  <c:v>71</c:v>
                </c:pt>
                <c:pt idx="4">
                  <c:v>71</c:v>
                </c:pt>
                <c:pt idx="5">
                  <c:v>77</c:v>
                </c:pt>
                <c:pt idx="6">
                  <c:v>78</c:v>
                </c:pt>
                <c:pt idx="7">
                  <c:v>86</c:v>
                </c:pt>
                <c:pt idx="8">
                  <c:v>90</c:v>
                </c:pt>
                <c:pt idx="9">
                  <c:v>90</c:v>
                </c:pt>
                <c:pt idx="10">
                  <c:v>86</c:v>
                </c:pt>
                <c:pt idx="11">
                  <c:v>89</c:v>
                </c:pt>
              </c:numCache>
            </c:numRef>
          </c:val>
          <c:smooth val="0"/>
        </c:ser>
        <c:ser>
          <c:idx val="3"/>
          <c:order val="3"/>
          <c:tx>
            <c:strRef>
              <c:f>'Año 2016'!$B$289</c:f>
              <c:strCache>
                <c:ptCount val="1"/>
                <c:pt idx="0">
                  <c:v>Azuay</c:v>
                </c:pt>
              </c:strCache>
            </c:strRef>
          </c:tx>
          <c:cat>
            <c:strRef>
              <c:f>'Año 2016'!$C$285:$N$285</c:f>
              <c:strCache>
                <c:ptCount val="12"/>
                <c:pt idx="0">
                  <c:v>Enero 2016</c:v>
                </c:pt>
                <c:pt idx="1">
                  <c:v>Febrero 2016</c:v>
                </c:pt>
                <c:pt idx="2">
                  <c:v>Marzo 2016</c:v>
                </c:pt>
                <c:pt idx="3">
                  <c:v>Abril 2016</c:v>
                </c:pt>
                <c:pt idx="4">
                  <c:v>Mayo 2016</c:v>
                </c:pt>
                <c:pt idx="5">
                  <c:v>Junio 2016</c:v>
                </c:pt>
                <c:pt idx="6">
                  <c:v>Julio 2016</c:v>
                </c:pt>
                <c:pt idx="7">
                  <c:v>Agosto 2016</c:v>
                </c:pt>
                <c:pt idx="8">
                  <c:v>Septiembre 2016</c:v>
                </c:pt>
                <c:pt idx="9">
                  <c:v> Octubre 2016</c:v>
                </c:pt>
                <c:pt idx="10">
                  <c:v>Noviembre 2016</c:v>
                </c:pt>
                <c:pt idx="11">
                  <c:v>Diciembre 2016</c:v>
                </c:pt>
              </c:strCache>
            </c:strRef>
          </c:cat>
          <c:val>
            <c:numRef>
              <c:f>'Año 2016'!$C$289:$N$289</c:f>
              <c:numCache>
                <c:formatCode>#,##0</c:formatCode>
                <c:ptCount val="12"/>
                <c:pt idx="0">
                  <c:v>72</c:v>
                </c:pt>
                <c:pt idx="1">
                  <c:v>72</c:v>
                </c:pt>
                <c:pt idx="2">
                  <c:v>72</c:v>
                </c:pt>
                <c:pt idx="3">
                  <c:v>72</c:v>
                </c:pt>
                <c:pt idx="4">
                  <c:v>72</c:v>
                </c:pt>
                <c:pt idx="5">
                  <c:v>72</c:v>
                </c:pt>
                <c:pt idx="6">
                  <c:v>73</c:v>
                </c:pt>
                <c:pt idx="7">
                  <c:v>81</c:v>
                </c:pt>
                <c:pt idx="8">
                  <c:v>79</c:v>
                </c:pt>
                <c:pt idx="9">
                  <c:v>79</c:v>
                </c:pt>
                <c:pt idx="10">
                  <c:v>55</c:v>
                </c:pt>
                <c:pt idx="11">
                  <c:v>55</c:v>
                </c:pt>
              </c:numCache>
            </c:numRef>
          </c:val>
          <c:smooth val="0"/>
        </c:ser>
        <c:ser>
          <c:idx val="4"/>
          <c:order val="4"/>
          <c:tx>
            <c:strRef>
              <c:f>'Año 2016'!$B$290</c:f>
              <c:strCache>
                <c:ptCount val="1"/>
                <c:pt idx="0">
                  <c:v>Tungurahua</c:v>
                </c:pt>
              </c:strCache>
            </c:strRef>
          </c:tx>
          <c:cat>
            <c:strRef>
              <c:f>'Año 2016'!$C$285:$N$285</c:f>
              <c:strCache>
                <c:ptCount val="12"/>
                <c:pt idx="0">
                  <c:v>Enero 2016</c:v>
                </c:pt>
                <c:pt idx="1">
                  <c:v>Febrero 2016</c:v>
                </c:pt>
                <c:pt idx="2">
                  <c:v>Marzo 2016</c:v>
                </c:pt>
                <c:pt idx="3">
                  <c:v>Abril 2016</c:v>
                </c:pt>
                <c:pt idx="4">
                  <c:v>Mayo 2016</c:v>
                </c:pt>
                <c:pt idx="5">
                  <c:v>Junio 2016</c:v>
                </c:pt>
                <c:pt idx="6">
                  <c:v>Julio 2016</c:v>
                </c:pt>
                <c:pt idx="7">
                  <c:v>Agosto 2016</c:v>
                </c:pt>
                <c:pt idx="8">
                  <c:v>Septiembre 2016</c:v>
                </c:pt>
                <c:pt idx="9">
                  <c:v> Octubre 2016</c:v>
                </c:pt>
                <c:pt idx="10">
                  <c:v>Noviembre 2016</c:v>
                </c:pt>
                <c:pt idx="11">
                  <c:v>Diciembre 2016</c:v>
                </c:pt>
              </c:strCache>
            </c:strRef>
          </c:cat>
          <c:val>
            <c:numRef>
              <c:f>'Año 2016'!$C$290:$N$290</c:f>
              <c:numCache>
                <c:formatCode>#,##0</c:formatCode>
                <c:ptCount val="12"/>
                <c:pt idx="0">
                  <c:v>39</c:v>
                </c:pt>
                <c:pt idx="1">
                  <c:v>39</c:v>
                </c:pt>
                <c:pt idx="2">
                  <c:v>39</c:v>
                </c:pt>
                <c:pt idx="3">
                  <c:v>39</c:v>
                </c:pt>
                <c:pt idx="4">
                  <c:v>39</c:v>
                </c:pt>
                <c:pt idx="5">
                  <c:v>40</c:v>
                </c:pt>
                <c:pt idx="6">
                  <c:v>40</c:v>
                </c:pt>
                <c:pt idx="7">
                  <c:v>45</c:v>
                </c:pt>
                <c:pt idx="8">
                  <c:v>45</c:v>
                </c:pt>
                <c:pt idx="9">
                  <c:v>45</c:v>
                </c:pt>
                <c:pt idx="10">
                  <c:v>38</c:v>
                </c:pt>
                <c:pt idx="11">
                  <c:v>37</c:v>
                </c:pt>
              </c:numCache>
            </c:numRef>
          </c:val>
          <c:smooth val="0"/>
        </c:ser>
        <c:ser>
          <c:idx val="5"/>
          <c:order val="5"/>
          <c:tx>
            <c:strRef>
              <c:f>'Año 2016'!$B$291</c:f>
              <c:strCache>
                <c:ptCount val="1"/>
                <c:pt idx="0">
                  <c:v>Loja</c:v>
                </c:pt>
              </c:strCache>
            </c:strRef>
          </c:tx>
          <c:cat>
            <c:strRef>
              <c:f>'Año 2016'!$C$285:$N$285</c:f>
              <c:strCache>
                <c:ptCount val="12"/>
                <c:pt idx="0">
                  <c:v>Enero 2016</c:v>
                </c:pt>
                <c:pt idx="1">
                  <c:v>Febrero 2016</c:v>
                </c:pt>
                <c:pt idx="2">
                  <c:v>Marzo 2016</c:v>
                </c:pt>
                <c:pt idx="3">
                  <c:v>Abril 2016</c:v>
                </c:pt>
                <c:pt idx="4">
                  <c:v>Mayo 2016</c:v>
                </c:pt>
                <c:pt idx="5">
                  <c:v>Junio 2016</c:v>
                </c:pt>
                <c:pt idx="6">
                  <c:v>Julio 2016</c:v>
                </c:pt>
                <c:pt idx="7">
                  <c:v>Agosto 2016</c:v>
                </c:pt>
                <c:pt idx="8">
                  <c:v>Septiembre 2016</c:v>
                </c:pt>
                <c:pt idx="9">
                  <c:v> Octubre 2016</c:v>
                </c:pt>
                <c:pt idx="10">
                  <c:v>Noviembre 2016</c:v>
                </c:pt>
                <c:pt idx="11">
                  <c:v>Diciembre 2016</c:v>
                </c:pt>
              </c:strCache>
            </c:strRef>
          </c:cat>
          <c:val>
            <c:numRef>
              <c:f>'Año 2016'!$C$291:$N$291</c:f>
              <c:numCache>
                <c:formatCode>#,##0</c:formatCode>
                <c:ptCount val="12"/>
                <c:pt idx="0">
                  <c:v>37</c:v>
                </c:pt>
                <c:pt idx="1">
                  <c:v>38</c:v>
                </c:pt>
                <c:pt idx="2">
                  <c:v>38</c:v>
                </c:pt>
                <c:pt idx="3">
                  <c:v>35</c:v>
                </c:pt>
                <c:pt idx="4">
                  <c:v>36</c:v>
                </c:pt>
                <c:pt idx="5">
                  <c:v>35</c:v>
                </c:pt>
                <c:pt idx="6">
                  <c:v>35</c:v>
                </c:pt>
                <c:pt idx="7">
                  <c:v>38</c:v>
                </c:pt>
                <c:pt idx="8">
                  <c:v>37</c:v>
                </c:pt>
                <c:pt idx="9">
                  <c:v>38</c:v>
                </c:pt>
                <c:pt idx="10">
                  <c:v>38</c:v>
                </c:pt>
                <c:pt idx="11">
                  <c:v>42</c:v>
                </c:pt>
              </c:numCache>
            </c:numRef>
          </c:val>
          <c:smooth val="0"/>
        </c:ser>
        <c:dLbls>
          <c:showLegendKey val="0"/>
          <c:showVal val="0"/>
          <c:showCatName val="0"/>
          <c:showSerName val="0"/>
          <c:showPercent val="0"/>
          <c:showBubbleSize val="0"/>
        </c:dLbls>
        <c:marker val="1"/>
        <c:smooth val="0"/>
        <c:axId val="78516992"/>
        <c:axId val="78518528"/>
      </c:lineChart>
      <c:catAx>
        <c:axId val="78516992"/>
        <c:scaling>
          <c:orientation val="minMax"/>
        </c:scaling>
        <c:delete val="0"/>
        <c:axPos val="b"/>
        <c:majorTickMark val="none"/>
        <c:minorTickMark val="none"/>
        <c:tickLblPos val="nextTo"/>
        <c:txPr>
          <a:bodyPr rot="-5400000" vert="horz"/>
          <a:lstStyle/>
          <a:p>
            <a:pPr>
              <a:defRPr/>
            </a:pPr>
            <a:endParaRPr lang="es-EC"/>
          </a:p>
        </c:txPr>
        <c:crossAx val="78518528"/>
        <c:crosses val="autoZero"/>
        <c:auto val="1"/>
        <c:lblAlgn val="ctr"/>
        <c:lblOffset val="100"/>
        <c:noMultiLvlLbl val="0"/>
      </c:catAx>
      <c:valAx>
        <c:axId val="78518528"/>
        <c:scaling>
          <c:orientation val="minMax"/>
        </c:scaling>
        <c:delete val="0"/>
        <c:axPos val="l"/>
        <c:majorGridlines>
          <c:spPr>
            <a:ln>
              <a:noFill/>
            </a:ln>
          </c:spPr>
        </c:majorGridlines>
        <c:title>
          <c:tx>
            <c:rich>
              <a:bodyPr/>
              <a:lstStyle/>
              <a:p>
                <a:pPr>
                  <a:defRPr/>
                </a:pPr>
                <a:r>
                  <a:rPr lang="es-EC"/>
                  <a:t>Cajeros</a:t>
                </a:r>
                <a:r>
                  <a:rPr lang="es-EC" baseline="0"/>
                  <a:t> automáticos</a:t>
                </a:r>
                <a:endParaRPr lang="es-EC"/>
              </a:p>
            </c:rich>
          </c:tx>
          <c:layout/>
          <c:overlay val="0"/>
        </c:title>
        <c:numFmt formatCode="#,##0" sourceLinked="1"/>
        <c:majorTickMark val="none"/>
        <c:minorTickMark val="none"/>
        <c:tickLblPos val="nextTo"/>
        <c:crossAx val="78516992"/>
        <c:crosses val="autoZero"/>
        <c:crossBetween val="between"/>
      </c:valAx>
      <c:spPr>
        <a:ln>
          <a:solidFill>
            <a:schemeClr val="tx1"/>
          </a:solidFill>
        </a:ln>
      </c:spPr>
    </c:plotArea>
    <c:legend>
      <c:legendPos val="r"/>
      <c:layout/>
      <c:overlay val="0"/>
    </c:legend>
    <c:plotVisOnly val="1"/>
    <c:dispBlanksAs val="gap"/>
    <c:showDLblsOverMax val="0"/>
  </c:chart>
  <c:printSettings>
    <c:headerFooter/>
    <c:pageMargins b="0.75" l="0.7" r="0.7" t="0.75" header="0.3" footer="0.3"/>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c:date1904 val="0"/>
  <c:lang val="es-EC"/>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400"/>
            </a:pPr>
            <a:r>
              <a:rPr lang="es-EC" sz="1400" baseline="0"/>
              <a:t>ATM por provincia</a:t>
            </a:r>
            <a:endParaRPr lang="es-EC" sz="1400"/>
          </a:p>
        </c:rich>
      </c:tx>
      <c:layout/>
      <c:overlay val="0"/>
    </c:title>
    <c:autoTitleDeleted val="0"/>
    <c:plotArea>
      <c:layout/>
      <c:lineChart>
        <c:grouping val="standard"/>
        <c:varyColors val="0"/>
        <c:ser>
          <c:idx val="0"/>
          <c:order val="0"/>
          <c:tx>
            <c:strRef>
              <c:f>'Año 2016'!$B$338</c:f>
              <c:strCache>
                <c:ptCount val="1"/>
                <c:pt idx="0">
                  <c:v>Pichincha</c:v>
                </c:pt>
              </c:strCache>
            </c:strRef>
          </c:tx>
          <c:cat>
            <c:strRef>
              <c:f>'Año 2016'!$C$337:$N$337</c:f>
              <c:strCache>
                <c:ptCount val="12"/>
                <c:pt idx="0">
                  <c:v>Enero 2016</c:v>
                </c:pt>
                <c:pt idx="1">
                  <c:v>Febrero 2016</c:v>
                </c:pt>
                <c:pt idx="2">
                  <c:v>Marzo 2016</c:v>
                </c:pt>
                <c:pt idx="3">
                  <c:v>Abril 2016</c:v>
                </c:pt>
                <c:pt idx="4">
                  <c:v>Mayo 2016</c:v>
                </c:pt>
                <c:pt idx="5">
                  <c:v>Junio 2016</c:v>
                </c:pt>
                <c:pt idx="6">
                  <c:v>Julio 2016</c:v>
                </c:pt>
                <c:pt idx="7">
                  <c:v>Agosto 2016</c:v>
                </c:pt>
                <c:pt idx="8">
                  <c:v>Septiembre 2016</c:v>
                </c:pt>
                <c:pt idx="9">
                  <c:v> Octubre 2016</c:v>
                </c:pt>
                <c:pt idx="10">
                  <c:v>Noviembre 2016</c:v>
                </c:pt>
                <c:pt idx="11">
                  <c:v>Diciembre 2016</c:v>
                </c:pt>
              </c:strCache>
            </c:strRef>
          </c:cat>
          <c:val>
            <c:numRef>
              <c:f>'Año 2016'!$C$338:$N$338</c:f>
              <c:numCache>
                <c:formatCode>#,##0</c:formatCode>
                <c:ptCount val="12"/>
                <c:pt idx="0">
                  <c:v>1184</c:v>
                </c:pt>
                <c:pt idx="1">
                  <c:v>1203</c:v>
                </c:pt>
                <c:pt idx="2">
                  <c:v>1218</c:v>
                </c:pt>
                <c:pt idx="3">
                  <c:v>1216</c:v>
                </c:pt>
                <c:pt idx="4">
                  <c:v>1216</c:v>
                </c:pt>
                <c:pt idx="5">
                  <c:v>1221</c:v>
                </c:pt>
                <c:pt idx="6">
                  <c:v>1220</c:v>
                </c:pt>
                <c:pt idx="7">
                  <c:v>1227</c:v>
                </c:pt>
                <c:pt idx="8">
                  <c:v>1225</c:v>
                </c:pt>
                <c:pt idx="9">
                  <c:v>1237</c:v>
                </c:pt>
                <c:pt idx="10">
                  <c:v>1234</c:v>
                </c:pt>
                <c:pt idx="11">
                  <c:v>1243</c:v>
                </c:pt>
              </c:numCache>
            </c:numRef>
          </c:val>
          <c:smooth val="1"/>
        </c:ser>
        <c:ser>
          <c:idx val="1"/>
          <c:order val="1"/>
          <c:tx>
            <c:strRef>
              <c:f>'Año 2016'!$B$339</c:f>
              <c:strCache>
                <c:ptCount val="1"/>
                <c:pt idx="0">
                  <c:v>Guayas</c:v>
                </c:pt>
              </c:strCache>
            </c:strRef>
          </c:tx>
          <c:cat>
            <c:strRef>
              <c:f>'Año 2016'!$C$337:$N$337</c:f>
              <c:strCache>
                <c:ptCount val="12"/>
                <c:pt idx="0">
                  <c:v>Enero 2016</c:v>
                </c:pt>
                <c:pt idx="1">
                  <c:v>Febrero 2016</c:v>
                </c:pt>
                <c:pt idx="2">
                  <c:v>Marzo 2016</c:v>
                </c:pt>
                <c:pt idx="3">
                  <c:v>Abril 2016</c:v>
                </c:pt>
                <c:pt idx="4">
                  <c:v>Mayo 2016</c:v>
                </c:pt>
                <c:pt idx="5">
                  <c:v>Junio 2016</c:v>
                </c:pt>
                <c:pt idx="6">
                  <c:v>Julio 2016</c:v>
                </c:pt>
                <c:pt idx="7">
                  <c:v>Agosto 2016</c:v>
                </c:pt>
                <c:pt idx="8">
                  <c:v>Septiembre 2016</c:v>
                </c:pt>
                <c:pt idx="9">
                  <c:v> Octubre 2016</c:v>
                </c:pt>
                <c:pt idx="10">
                  <c:v>Noviembre 2016</c:v>
                </c:pt>
                <c:pt idx="11">
                  <c:v>Diciembre 2016</c:v>
                </c:pt>
              </c:strCache>
            </c:strRef>
          </c:cat>
          <c:val>
            <c:numRef>
              <c:f>'Año 2016'!$C$339:$N$339</c:f>
              <c:numCache>
                <c:formatCode>#,##0</c:formatCode>
                <c:ptCount val="12"/>
                <c:pt idx="0">
                  <c:v>1204</c:v>
                </c:pt>
                <c:pt idx="1">
                  <c:v>1208</c:v>
                </c:pt>
                <c:pt idx="2">
                  <c:v>1208</c:v>
                </c:pt>
                <c:pt idx="3">
                  <c:v>1222</c:v>
                </c:pt>
                <c:pt idx="4">
                  <c:v>1213</c:v>
                </c:pt>
                <c:pt idx="5">
                  <c:v>1216</c:v>
                </c:pt>
                <c:pt idx="6">
                  <c:v>1217</c:v>
                </c:pt>
                <c:pt idx="7">
                  <c:v>1218</c:v>
                </c:pt>
                <c:pt idx="8">
                  <c:v>1222</c:v>
                </c:pt>
                <c:pt idx="9">
                  <c:v>1222</c:v>
                </c:pt>
                <c:pt idx="10">
                  <c:v>1224</c:v>
                </c:pt>
                <c:pt idx="11">
                  <c:v>1221</c:v>
                </c:pt>
              </c:numCache>
            </c:numRef>
          </c:val>
          <c:smooth val="1"/>
        </c:ser>
        <c:ser>
          <c:idx val="2"/>
          <c:order val="2"/>
          <c:tx>
            <c:strRef>
              <c:f>'Año 2016'!$B$340</c:f>
              <c:strCache>
                <c:ptCount val="1"/>
                <c:pt idx="0">
                  <c:v>Azuay</c:v>
                </c:pt>
              </c:strCache>
            </c:strRef>
          </c:tx>
          <c:cat>
            <c:strRef>
              <c:f>'Año 2016'!$C$337:$N$337</c:f>
              <c:strCache>
                <c:ptCount val="12"/>
                <c:pt idx="0">
                  <c:v>Enero 2016</c:v>
                </c:pt>
                <c:pt idx="1">
                  <c:v>Febrero 2016</c:v>
                </c:pt>
                <c:pt idx="2">
                  <c:v>Marzo 2016</c:v>
                </c:pt>
                <c:pt idx="3">
                  <c:v>Abril 2016</c:v>
                </c:pt>
                <c:pt idx="4">
                  <c:v>Mayo 2016</c:v>
                </c:pt>
                <c:pt idx="5">
                  <c:v>Junio 2016</c:v>
                </c:pt>
                <c:pt idx="6">
                  <c:v>Julio 2016</c:v>
                </c:pt>
                <c:pt idx="7">
                  <c:v>Agosto 2016</c:v>
                </c:pt>
                <c:pt idx="8">
                  <c:v>Septiembre 2016</c:v>
                </c:pt>
                <c:pt idx="9">
                  <c:v> Octubre 2016</c:v>
                </c:pt>
                <c:pt idx="10">
                  <c:v>Noviembre 2016</c:v>
                </c:pt>
                <c:pt idx="11">
                  <c:v>Diciembre 2016</c:v>
                </c:pt>
              </c:strCache>
            </c:strRef>
          </c:cat>
          <c:val>
            <c:numRef>
              <c:f>'Año 2016'!$C$340:$N$340</c:f>
              <c:numCache>
                <c:formatCode>#,##0</c:formatCode>
                <c:ptCount val="12"/>
                <c:pt idx="0">
                  <c:v>193</c:v>
                </c:pt>
                <c:pt idx="1">
                  <c:v>196</c:v>
                </c:pt>
                <c:pt idx="2">
                  <c:v>194</c:v>
                </c:pt>
                <c:pt idx="3">
                  <c:v>194</c:v>
                </c:pt>
                <c:pt idx="4">
                  <c:v>194</c:v>
                </c:pt>
                <c:pt idx="5">
                  <c:v>193</c:v>
                </c:pt>
                <c:pt idx="6">
                  <c:v>196</c:v>
                </c:pt>
                <c:pt idx="7">
                  <c:v>197</c:v>
                </c:pt>
                <c:pt idx="8">
                  <c:v>198</c:v>
                </c:pt>
                <c:pt idx="9">
                  <c:v>200</c:v>
                </c:pt>
                <c:pt idx="10">
                  <c:v>200</c:v>
                </c:pt>
                <c:pt idx="11">
                  <c:v>199</c:v>
                </c:pt>
              </c:numCache>
            </c:numRef>
          </c:val>
          <c:smooth val="0"/>
        </c:ser>
        <c:ser>
          <c:idx val="3"/>
          <c:order val="3"/>
          <c:tx>
            <c:strRef>
              <c:f>'Año 2016'!$B$341</c:f>
              <c:strCache>
                <c:ptCount val="1"/>
                <c:pt idx="0">
                  <c:v>Manabí</c:v>
                </c:pt>
              </c:strCache>
            </c:strRef>
          </c:tx>
          <c:cat>
            <c:strRef>
              <c:f>'Año 2016'!$C$337:$N$337</c:f>
              <c:strCache>
                <c:ptCount val="12"/>
                <c:pt idx="0">
                  <c:v>Enero 2016</c:v>
                </c:pt>
                <c:pt idx="1">
                  <c:v>Febrero 2016</c:v>
                </c:pt>
                <c:pt idx="2">
                  <c:v>Marzo 2016</c:v>
                </c:pt>
                <c:pt idx="3">
                  <c:v>Abril 2016</c:v>
                </c:pt>
                <c:pt idx="4">
                  <c:v>Mayo 2016</c:v>
                </c:pt>
                <c:pt idx="5">
                  <c:v>Junio 2016</c:v>
                </c:pt>
                <c:pt idx="6">
                  <c:v>Julio 2016</c:v>
                </c:pt>
                <c:pt idx="7">
                  <c:v>Agosto 2016</c:v>
                </c:pt>
                <c:pt idx="8">
                  <c:v>Septiembre 2016</c:v>
                </c:pt>
                <c:pt idx="9">
                  <c:v> Octubre 2016</c:v>
                </c:pt>
                <c:pt idx="10">
                  <c:v>Noviembre 2016</c:v>
                </c:pt>
                <c:pt idx="11">
                  <c:v>Diciembre 2016</c:v>
                </c:pt>
              </c:strCache>
            </c:strRef>
          </c:cat>
          <c:val>
            <c:numRef>
              <c:f>'Año 2016'!$C$341:$N$341</c:f>
              <c:numCache>
                <c:formatCode>#,##0</c:formatCode>
                <c:ptCount val="12"/>
                <c:pt idx="0">
                  <c:v>196</c:v>
                </c:pt>
                <c:pt idx="1">
                  <c:v>196</c:v>
                </c:pt>
                <c:pt idx="2">
                  <c:v>195</c:v>
                </c:pt>
                <c:pt idx="3">
                  <c:v>173</c:v>
                </c:pt>
                <c:pt idx="4">
                  <c:v>165</c:v>
                </c:pt>
                <c:pt idx="5">
                  <c:v>174</c:v>
                </c:pt>
                <c:pt idx="6">
                  <c:v>175</c:v>
                </c:pt>
                <c:pt idx="7">
                  <c:v>175</c:v>
                </c:pt>
                <c:pt idx="8">
                  <c:v>182</c:v>
                </c:pt>
                <c:pt idx="9">
                  <c:v>182</c:v>
                </c:pt>
                <c:pt idx="10">
                  <c:v>184</c:v>
                </c:pt>
                <c:pt idx="11">
                  <c:v>194</c:v>
                </c:pt>
              </c:numCache>
            </c:numRef>
          </c:val>
          <c:smooth val="1"/>
        </c:ser>
        <c:ser>
          <c:idx val="4"/>
          <c:order val="4"/>
          <c:tx>
            <c:strRef>
              <c:f>'Año 2016'!$B$342</c:f>
              <c:strCache>
                <c:ptCount val="1"/>
                <c:pt idx="0">
                  <c:v>Tungurahua</c:v>
                </c:pt>
              </c:strCache>
            </c:strRef>
          </c:tx>
          <c:cat>
            <c:strRef>
              <c:f>'Año 2016'!$C$337:$N$337</c:f>
              <c:strCache>
                <c:ptCount val="12"/>
                <c:pt idx="0">
                  <c:v>Enero 2016</c:v>
                </c:pt>
                <c:pt idx="1">
                  <c:v>Febrero 2016</c:v>
                </c:pt>
                <c:pt idx="2">
                  <c:v>Marzo 2016</c:v>
                </c:pt>
                <c:pt idx="3">
                  <c:v>Abril 2016</c:v>
                </c:pt>
                <c:pt idx="4">
                  <c:v>Mayo 2016</c:v>
                </c:pt>
                <c:pt idx="5">
                  <c:v>Junio 2016</c:v>
                </c:pt>
                <c:pt idx="6">
                  <c:v>Julio 2016</c:v>
                </c:pt>
                <c:pt idx="7">
                  <c:v>Agosto 2016</c:v>
                </c:pt>
                <c:pt idx="8">
                  <c:v>Septiembre 2016</c:v>
                </c:pt>
                <c:pt idx="9">
                  <c:v> Octubre 2016</c:v>
                </c:pt>
                <c:pt idx="10">
                  <c:v>Noviembre 2016</c:v>
                </c:pt>
                <c:pt idx="11">
                  <c:v>Diciembre 2016</c:v>
                </c:pt>
              </c:strCache>
            </c:strRef>
          </c:cat>
          <c:val>
            <c:numRef>
              <c:f>'Año 2016'!$C$342:$N$342</c:f>
              <c:numCache>
                <c:formatCode>#,##0</c:formatCode>
                <c:ptCount val="12"/>
                <c:pt idx="0">
                  <c:v>123</c:v>
                </c:pt>
                <c:pt idx="1">
                  <c:v>127</c:v>
                </c:pt>
                <c:pt idx="2">
                  <c:v>128</c:v>
                </c:pt>
                <c:pt idx="3">
                  <c:v>129</c:v>
                </c:pt>
                <c:pt idx="4">
                  <c:v>129</c:v>
                </c:pt>
                <c:pt idx="5">
                  <c:v>130</c:v>
                </c:pt>
                <c:pt idx="6">
                  <c:v>130</c:v>
                </c:pt>
                <c:pt idx="7">
                  <c:v>130</c:v>
                </c:pt>
                <c:pt idx="8">
                  <c:v>133</c:v>
                </c:pt>
                <c:pt idx="9">
                  <c:v>131</c:v>
                </c:pt>
                <c:pt idx="10">
                  <c:v>132</c:v>
                </c:pt>
                <c:pt idx="11">
                  <c:v>130</c:v>
                </c:pt>
              </c:numCache>
            </c:numRef>
          </c:val>
          <c:smooth val="1"/>
        </c:ser>
        <c:ser>
          <c:idx val="5"/>
          <c:order val="5"/>
          <c:tx>
            <c:strRef>
              <c:f>'Año 2016'!$B$343</c:f>
              <c:strCache>
                <c:ptCount val="1"/>
                <c:pt idx="0">
                  <c:v>El Oro</c:v>
                </c:pt>
              </c:strCache>
            </c:strRef>
          </c:tx>
          <c:cat>
            <c:strRef>
              <c:f>'Año 2016'!$C$337:$N$337</c:f>
              <c:strCache>
                <c:ptCount val="12"/>
                <c:pt idx="0">
                  <c:v>Enero 2016</c:v>
                </c:pt>
                <c:pt idx="1">
                  <c:v>Febrero 2016</c:v>
                </c:pt>
                <c:pt idx="2">
                  <c:v>Marzo 2016</c:v>
                </c:pt>
                <c:pt idx="3">
                  <c:v>Abril 2016</c:v>
                </c:pt>
                <c:pt idx="4">
                  <c:v>Mayo 2016</c:v>
                </c:pt>
                <c:pt idx="5">
                  <c:v>Junio 2016</c:v>
                </c:pt>
                <c:pt idx="6">
                  <c:v>Julio 2016</c:v>
                </c:pt>
                <c:pt idx="7">
                  <c:v>Agosto 2016</c:v>
                </c:pt>
                <c:pt idx="8">
                  <c:v>Septiembre 2016</c:v>
                </c:pt>
                <c:pt idx="9">
                  <c:v> Octubre 2016</c:v>
                </c:pt>
                <c:pt idx="10">
                  <c:v>Noviembre 2016</c:v>
                </c:pt>
                <c:pt idx="11">
                  <c:v>Diciembre 2016</c:v>
                </c:pt>
              </c:strCache>
            </c:strRef>
          </c:cat>
          <c:val>
            <c:numRef>
              <c:f>'Año 2016'!$C$343:$N$343</c:f>
              <c:numCache>
                <c:formatCode>#,##0</c:formatCode>
                <c:ptCount val="12"/>
                <c:pt idx="0">
                  <c:v>117</c:v>
                </c:pt>
                <c:pt idx="1">
                  <c:v>117</c:v>
                </c:pt>
                <c:pt idx="2">
                  <c:v>117</c:v>
                </c:pt>
                <c:pt idx="3">
                  <c:v>117</c:v>
                </c:pt>
                <c:pt idx="4">
                  <c:v>119</c:v>
                </c:pt>
                <c:pt idx="5">
                  <c:v>121</c:v>
                </c:pt>
                <c:pt idx="6">
                  <c:v>122</c:v>
                </c:pt>
                <c:pt idx="7">
                  <c:v>122</c:v>
                </c:pt>
                <c:pt idx="8">
                  <c:v>122</c:v>
                </c:pt>
                <c:pt idx="9">
                  <c:v>122</c:v>
                </c:pt>
                <c:pt idx="10">
                  <c:v>121</c:v>
                </c:pt>
                <c:pt idx="11">
                  <c:v>120</c:v>
                </c:pt>
              </c:numCache>
            </c:numRef>
          </c:val>
          <c:smooth val="0"/>
        </c:ser>
        <c:dLbls>
          <c:showLegendKey val="0"/>
          <c:showVal val="0"/>
          <c:showCatName val="0"/>
          <c:showSerName val="0"/>
          <c:showPercent val="0"/>
          <c:showBubbleSize val="0"/>
        </c:dLbls>
        <c:marker val="1"/>
        <c:smooth val="0"/>
        <c:axId val="78576640"/>
        <c:axId val="78652160"/>
      </c:lineChart>
      <c:catAx>
        <c:axId val="78576640"/>
        <c:scaling>
          <c:orientation val="minMax"/>
        </c:scaling>
        <c:delete val="0"/>
        <c:axPos val="b"/>
        <c:majorTickMark val="none"/>
        <c:minorTickMark val="none"/>
        <c:tickLblPos val="nextTo"/>
        <c:txPr>
          <a:bodyPr rot="-5400000" vert="horz"/>
          <a:lstStyle/>
          <a:p>
            <a:pPr>
              <a:defRPr/>
            </a:pPr>
            <a:endParaRPr lang="es-EC"/>
          </a:p>
        </c:txPr>
        <c:crossAx val="78652160"/>
        <c:crosses val="autoZero"/>
        <c:auto val="1"/>
        <c:lblAlgn val="ctr"/>
        <c:lblOffset val="100"/>
        <c:noMultiLvlLbl val="0"/>
      </c:catAx>
      <c:valAx>
        <c:axId val="78652160"/>
        <c:scaling>
          <c:orientation val="minMax"/>
          <c:min val="50"/>
        </c:scaling>
        <c:delete val="0"/>
        <c:axPos val="l"/>
        <c:title>
          <c:tx>
            <c:rich>
              <a:bodyPr/>
              <a:lstStyle/>
              <a:p>
                <a:pPr>
                  <a:defRPr/>
                </a:pPr>
                <a:r>
                  <a:rPr lang="es-EC"/>
                  <a:t>Cajeros</a:t>
                </a:r>
                <a:r>
                  <a:rPr lang="es-EC" baseline="0"/>
                  <a:t> automáticos</a:t>
                </a:r>
                <a:endParaRPr lang="es-EC"/>
              </a:p>
            </c:rich>
          </c:tx>
          <c:layout/>
          <c:overlay val="0"/>
        </c:title>
        <c:numFmt formatCode="#,##0" sourceLinked="0"/>
        <c:majorTickMark val="none"/>
        <c:minorTickMark val="none"/>
        <c:tickLblPos val="nextTo"/>
        <c:crossAx val="78576640"/>
        <c:crosses val="autoZero"/>
        <c:crossBetween val="between"/>
      </c:valAx>
      <c:spPr>
        <a:ln>
          <a:solidFill>
            <a:schemeClr val="tx1"/>
          </a:solidFill>
        </a:ln>
      </c:spPr>
    </c:plotArea>
    <c:legend>
      <c:legendPos val="r"/>
      <c:layout>
        <c:manualLayout>
          <c:xMode val="edge"/>
          <c:yMode val="edge"/>
          <c:x val="0.87123226599571679"/>
          <c:y val="0.19236444444444442"/>
          <c:w val="0.12109571000957493"/>
          <c:h val="0.38275500000000001"/>
        </c:manualLayout>
      </c:layout>
      <c:overlay val="0"/>
    </c:legend>
    <c:plotVisOnly val="1"/>
    <c:dispBlanksAs val="gap"/>
    <c:showDLblsOverMax val="0"/>
  </c:chart>
  <c:printSettings>
    <c:headerFooter/>
    <c:pageMargins b="0.75" l="0.7" r="0.7" t="0.75" header="0.3" footer="0.3"/>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c:date1904 val="0"/>
  <c:lang val="es-EC"/>
  <c:roundedCorners val="0"/>
  <mc:AlternateContent xmlns:mc="http://schemas.openxmlformats.org/markup-compatibility/2006">
    <mc:Choice xmlns:c14="http://schemas.microsoft.com/office/drawing/2007/8/2/chart" Requires="c14">
      <c14:style val="103"/>
    </mc:Choice>
    <mc:Fallback>
      <c:style val="3"/>
    </mc:Fallback>
  </mc:AlternateContent>
  <c:chart>
    <c:title>
      <c:tx>
        <c:rich>
          <a:bodyPr/>
          <a:lstStyle/>
          <a:p>
            <a:pPr>
              <a:defRPr sz="1400"/>
            </a:pPr>
            <a:r>
              <a:rPr lang="en-US" sz="1400"/>
              <a:t>%</a:t>
            </a:r>
            <a:r>
              <a:rPr lang="en-US" sz="1400" baseline="0"/>
              <a:t> ATM por entidad</a:t>
            </a:r>
            <a:endParaRPr lang="en-US" sz="1400"/>
          </a:p>
        </c:rich>
      </c:tx>
      <c:layout/>
      <c:overlay val="0"/>
    </c:title>
    <c:autoTitleDeleted val="0"/>
    <c:plotArea>
      <c:layout/>
      <c:pieChart>
        <c:varyColors val="1"/>
        <c:ser>
          <c:idx val="0"/>
          <c:order val="0"/>
          <c:tx>
            <c:strRef>
              <c:f>'Año 2016'!$O$138</c:f>
              <c:strCache>
                <c:ptCount val="1"/>
                <c:pt idx="0">
                  <c:v>Promedio</c:v>
                </c:pt>
              </c:strCache>
            </c:strRef>
          </c:tx>
          <c:dLbls>
            <c:dLbl>
              <c:idx val="0"/>
              <c:layout>
                <c:manualLayout>
                  <c:x val="6.0807004830917874E-2"/>
                  <c:y val="4.5767371876454979E-2"/>
                </c:manualLayout>
              </c:layout>
              <c:showLegendKey val="0"/>
              <c:showVal val="0"/>
              <c:showCatName val="1"/>
              <c:showSerName val="0"/>
              <c:showPercent val="1"/>
              <c:showBubbleSize val="0"/>
            </c:dLbl>
            <c:dLbl>
              <c:idx val="1"/>
              <c:layout>
                <c:manualLayout>
                  <c:x val="5.8886594202898553E-2"/>
                  <c:y val="-0.1211631126709157"/>
                </c:manualLayout>
              </c:layout>
              <c:showLegendKey val="0"/>
              <c:showVal val="0"/>
              <c:showCatName val="1"/>
              <c:showSerName val="0"/>
              <c:showPercent val="1"/>
              <c:showBubbleSize val="0"/>
            </c:dLbl>
            <c:dLbl>
              <c:idx val="2"/>
              <c:layout>
                <c:manualLayout>
                  <c:x val="-4.1164251207729471E-2"/>
                  <c:y val="-1.465111482617364E-2"/>
                </c:manualLayout>
              </c:layout>
              <c:showLegendKey val="0"/>
              <c:showVal val="0"/>
              <c:showCatName val="1"/>
              <c:showSerName val="0"/>
              <c:showPercent val="1"/>
              <c:showBubbleSize val="0"/>
            </c:dLbl>
            <c:dLbl>
              <c:idx val="3"/>
              <c:layout>
                <c:manualLayout>
                  <c:x val="-1.2357125603864734E-2"/>
                  <c:y val="-1.6664123507011575E-2"/>
                </c:manualLayout>
              </c:layout>
              <c:showLegendKey val="0"/>
              <c:showVal val="0"/>
              <c:showCatName val="1"/>
              <c:showSerName val="0"/>
              <c:showPercent val="1"/>
              <c:showBubbleSize val="0"/>
            </c:dLbl>
            <c:dLbl>
              <c:idx val="7"/>
              <c:layout>
                <c:manualLayout>
                  <c:x val="4.3142391304347827E-2"/>
                  <c:y val="-2.2645579122168358E-2"/>
                </c:manualLayout>
              </c:layout>
              <c:showLegendKey val="0"/>
              <c:showVal val="0"/>
              <c:showCatName val="1"/>
              <c:showSerName val="0"/>
              <c:showPercent val="1"/>
              <c:showBubbleSize val="0"/>
            </c:dLbl>
            <c:dLbl>
              <c:idx val="8"/>
              <c:delete val="1"/>
            </c:dLbl>
            <c:dLbl>
              <c:idx val="9"/>
              <c:delete val="1"/>
            </c:dLbl>
            <c:dLbl>
              <c:idx val="10"/>
              <c:delete val="1"/>
            </c:dLbl>
            <c:dLbl>
              <c:idx val="11"/>
              <c:delete val="1"/>
            </c:dLbl>
            <c:dLbl>
              <c:idx val="12"/>
              <c:delete val="1"/>
            </c:dLbl>
            <c:dLbl>
              <c:idx val="13"/>
              <c:delete val="1"/>
            </c:dLbl>
            <c:dLbl>
              <c:idx val="14"/>
              <c:delete val="1"/>
            </c:dLbl>
            <c:showLegendKey val="0"/>
            <c:showVal val="0"/>
            <c:showCatName val="1"/>
            <c:showSerName val="0"/>
            <c:showPercent val="1"/>
            <c:showBubbleSize val="0"/>
            <c:showLeaderLines val="1"/>
          </c:dLbls>
          <c:cat>
            <c:strRef>
              <c:f>'Año 2016'!$B$139:$B$153</c:f>
              <c:strCache>
                <c:ptCount val="15"/>
                <c:pt idx="0">
                  <c:v>Banco Pichincha</c:v>
                </c:pt>
                <c:pt idx="1">
                  <c:v>Banco de Guayaquil</c:v>
                </c:pt>
                <c:pt idx="2">
                  <c:v>Banco del Pacífico</c:v>
                </c:pt>
                <c:pt idx="3">
                  <c:v>Banco Internacional</c:v>
                </c:pt>
                <c:pt idx="4">
                  <c:v>Banco Bolivariano</c:v>
                </c:pt>
                <c:pt idx="5">
                  <c:v>Produbanco Grupo Promerica</c:v>
                </c:pt>
                <c:pt idx="6">
                  <c:v>Banco del Austro</c:v>
                </c:pt>
                <c:pt idx="7">
                  <c:v>Banco Procredit</c:v>
                </c:pt>
                <c:pt idx="8">
                  <c:v>Banco de Loja</c:v>
                </c:pt>
                <c:pt idx="9">
                  <c:v>Banco de Machala</c:v>
                </c:pt>
                <c:pt idx="10">
                  <c:v>Banco Solidario</c:v>
                </c:pt>
                <c:pt idx="11">
                  <c:v>Banco General Rumiñahui</c:v>
                </c:pt>
                <c:pt idx="12">
                  <c:v>Banco Codesarrollo</c:v>
                </c:pt>
                <c:pt idx="13">
                  <c:v>Banco Comercial de Manabí</c:v>
                </c:pt>
                <c:pt idx="14">
                  <c:v>Banco Delbank</c:v>
                </c:pt>
              </c:strCache>
            </c:strRef>
          </c:cat>
          <c:val>
            <c:numRef>
              <c:f>'Año 2016'!$O$139:$O$153</c:f>
              <c:numCache>
                <c:formatCode>#,##0_);\(#,##0\)</c:formatCode>
                <c:ptCount val="15"/>
                <c:pt idx="0">
                  <c:v>1069</c:v>
                </c:pt>
                <c:pt idx="1">
                  <c:v>863</c:v>
                </c:pt>
                <c:pt idx="2">
                  <c:v>542</c:v>
                </c:pt>
                <c:pt idx="3">
                  <c:v>393</c:v>
                </c:pt>
                <c:pt idx="4">
                  <c:v>299</c:v>
                </c:pt>
                <c:pt idx="5">
                  <c:v>296</c:v>
                </c:pt>
                <c:pt idx="6">
                  <c:v>197</c:v>
                </c:pt>
                <c:pt idx="7">
                  <c:v>64</c:v>
                </c:pt>
                <c:pt idx="8">
                  <c:v>50</c:v>
                </c:pt>
                <c:pt idx="9">
                  <c:v>50</c:v>
                </c:pt>
                <c:pt idx="10">
                  <c:v>50</c:v>
                </c:pt>
                <c:pt idx="11">
                  <c:v>38</c:v>
                </c:pt>
                <c:pt idx="12">
                  <c:v>8</c:v>
                </c:pt>
                <c:pt idx="13">
                  <c:v>5</c:v>
                </c:pt>
                <c:pt idx="14">
                  <c:v>5</c:v>
                </c:pt>
              </c:numCache>
            </c:numRef>
          </c:val>
        </c:ser>
        <c:dLbls>
          <c:showLegendKey val="0"/>
          <c:showVal val="0"/>
          <c:showCatName val="1"/>
          <c:showSerName val="0"/>
          <c:showPercent val="1"/>
          <c:showBubbleSize val="0"/>
          <c:showLeaderLines val="1"/>
        </c:dLbls>
        <c:firstSliceAng val="0"/>
      </c:pieChart>
    </c:plotArea>
    <c:plotVisOnly val="1"/>
    <c:dispBlanksAs val="gap"/>
    <c:showDLblsOverMax val="0"/>
  </c:chart>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c:date1904 val="0"/>
  <c:lang val="es-EC"/>
  <c:roundedCorners val="0"/>
  <mc:AlternateContent xmlns:mc="http://schemas.openxmlformats.org/markup-compatibility/2006">
    <mc:Choice xmlns:c14="http://schemas.microsoft.com/office/drawing/2007/8/2/chart" Requires="c14">
      <c14:style val="103"/>
    </mc:Choice>
    <mc:Fallback>
      <c:style val="3"/>
    </mc:Fallback>
  </mc:AlternateContent>
  <c:chart>
    <c:title>
      <c:tx>
        <c:rich>
          <a:bodyPr/>
          <a:lstStyle/>
          <a:p>
            <a:pPr>
              <a:defRPr/>
            </a:pPr>
            <a:r>
              <a:rPr lang="en-US"/>
              <a:t>%</a:t>
            </a:r>
            <a:r>
              <a:rPr lang="en-US" baseline="0"/>
              <a:t> ATM por ubicación</a:t>
            </a:r>
            <a:endParaRPr lang="en-US"/>
          </a:p>
        </c:rich>
      </c:tx>
      <c:layout>
        <c:manualLayout>
          <c:xMode val="edge"/>
          <c:yMode val="edge"/>
          <c:x val="0.44409625603864739"/>
          <c:y val="2.1166666666666667E-2"/>
        </c:manualLayout>
      </c:layout>
      <c:overlay val="0"/>
    </c:title>
    <c:autoTitleDeleted val="0"/>
    <c:plotArea>
      <c:layout/>
      <c:pieChart>
        <c:varyColors val="1"/>
        <c:ser>
          <c:idx val="0"/>
          <c:order val="0"/>
          <c:tx>
            <c:strRef>
              <c:f>'Año 2016'!$O$15</c:f>
              <c:strCache>
                <c:ptCount val="1"/>
                <c:pt idx="0">
                  <c:v>Promedio</c:v>
                </c:pt>
              </c:strCache>
            </c:strRef>
          </c:tx>
          <c:dLbls>
            <c:dLbl>
              <c:idx val="0"/>
              <c:layout>
                <c:manualLayout>
                  <c:x val="9.4499456521739134E-2"/>
                  <c:y val="-0.15474722222222223"/>
                </c:manualLayout>
              </c:layout>
              <c:showLegendKey val="0"/>
              <c:showVal val="0"/>
              <c:showCatName val="1"/>
              <c:showSerName val="0"/>
              <c:showPercent val="1"/>
              <c:showBubbleSize val="0"/>
            </c:dLbl>
            <c:dLbl>
              <c:idx val="1"/>
              <c:layout>
                <c:manualLayout>
                  <c:x val="-0.11348574879227054"/>
                  <c:y val="-6.9105555555555552E-3"/>
                </c:manualLayout>
              </c:layout>
              <c:showLegendKey val="0"/>
              <c:showVal val="0"/>
              <c:showCatName val="1"/>
              <c:showSerName val="0"/>
              <c:showPercent val="1"/>
              <c:showBubbleSize val="0"/>
            </c:dLbl>
            <c:showLegendKey val="0"/>
            <c:showVal val="0"/>
            <c:showCatName val="1"/>
            <c:showSerName val="0"/>
            <c:showPercent val="1"/>
            <c:showBubbleSize val="0"/>
            <c:showLeaderLines val="1"/>
          </c:dLbls>
          <c:cat>
            <c:strRef>
              <c:f>'Año 2016'!$B$16:$B$17</c:f>
              <c:strCache>
                <c:ptCount val="2"/>
                <c:pt idx="0">
                  <c:v>Cajeros automáticos en oficina</c:v>
                </c:pt>
                <c:pt idx="1">
                  <c:v>Cajeros automáticos en otro sitio</c:v>
                </c:pt>
              </c:strCache>
            </c:strRef>
          </c:cat>
          <c:val>
            <c:numRef>
              <c:f>'Año 2016'!$O$16:$O$17</c:f>
              <c:numCache>
                <c:formatCode>General</c:formatCode>
                <c:ptCount val="2"/>
                <c:pt idx="0">
                  <c:v>2213</c:v>
                </c:pt>
                <c:pt idx="1">
                  <c:v>1722</c:v>
                </c:pt>
              </c:numCache>
            </c:numRef>
          </c:val>
        </c:ser>
        <c:dLbls>
          <c:showLegendKey val="0"/>
          <c:showVal val="0"/>
          <c:showCatName val="1"/>
          <c:showSerName val="0"/>
          <c:showPercent val="1"/>
          <c:showBubbleSize val="0"/>
          <c:showLeaderLines val="1"/>
        </c:dLbls>
        <c:firstSliceAng val="0"/>
      </c:pieChart>
    </c:plotArea>
    <c:plotVisOnly val="1"/>
    <c:dispBlanksAs val="gap"/>
    <c:showDLblsOverMax val="0"/>
  </c:chart>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c:date1904 val="0"/>
  <c:lang val="es-EC"/>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400"/>
            </a:pPr>
            <a:r>
              <a:rPr lang="es-EC" sz="1400"/>
              <a:t>ATM</a:t>
            </a:r>
            <a:r>
              <a:rPr lang="es-EC" sz="1400" baseline="0"/>
              <a:t> por entidad</a:t>
            </a:r>
            <a:endParaRPr lang="es-EC" sz="1400"/>
          </a:p>
        </c:rich>
      </c:tx>
      <c:layout/>
      <c:overlay val="1"/>
    </c:title>
    <c:autoTitleDeleted val="0"/>
    <c:plotArea>
      <c:layout>
        <c:manualLayout>
          <c:layoutTarget val="inner"/>
          <c:xMode val="edge"/>
          <c:yMode val="edge"/>
          <c:x val="0.10340813885713612"/>
          <c:y val="0.11997361756044429"/>
          <c:w val="0.68468995292800194"/>
          <c:h val="0.43518199700441307"/>
        </c:manualLayout>
      </c:layout>
      <c:barChart>
        <c:barDir val="col"/>
        <c:grouping val="stacked"/>
        <c:varyColors val="0"/>
        <c:ser>
          <c:idx val="0"/>
          <c:order val="0"/>
          <c:tx>
            <c:strRef>
              <c:f>'Año 2016'!$C$182</c:f>
              <c:strCache>
                <c:ptCount val="1"/>
                <c:pt idx="0">
                  <c:v>ATM en oficina</c:v>
                </c:pt>
              </c:strCache>
            </c:strRef>
          </c:tx>
          <c:invertIfNegative val="0"/>
          <c:cat>
            <c:strRef>
              <c:f>'Año 2016'!$B$183:$B$197</c:f>
              <c:strCache>
                <c:ptCount val="15"/>
                <c:pt idx="0">
                  <c:v>Banco Pichincha</c:v>
                </c:pt>
                <c:pt idx="1">
                  <c:v>Banco de Guayaquil</c:v>
                </c:pt>
                <c:pt idx="2">
                  <c:v>Banco del Pacífico</c:v>
                </c:pt>
                <c:pt idx="3">
                  <c:v>Banco Internacional</c:v>
                </c:pt>
                <c:pt idx="4">
                  <c:v>Produbanco Grupo Promerica</c:v>
                </c:pt>
                <c:pt idx="5">
                  <c:v>Banco Bolivariano</c:v>
                </c:pt>
                <c:pt idx="6">
                  <c:v>Banco del Austro</c:v>
                </c:pt>
                <c:pt idx="7">
                  <c:v>Banco Procredit</c:v>
                </c:pt>
                <c:pt idx="8">
                  <c:v>Banco de Loja</c:v>
                </c:pt>
                <c:pt idx="9">
                  <c:v>Banco de Machala</c:v>
                </c:pt>
                <c:pt idx="10">
                  <c:v>Banco Solidario</c:v>
                </c:pt>
                <c:pt idx="11">
                  <c:v>Banco General Rumiñahui</c:v>
                </c:pt>
                <c:pt idx="12">
                  <c:v>Banco Codesarrollo</c:v>
                </c:pt>
                <c:pt idx="13">
                  <c:v>Banco Comercial de Manabí</c:v>
                </c:pt>
                <c:pt idx="14">
                  <c:v>Banco Delbank</c:v>
                </c:pt>
              </c:strCache>
            </c:strRef>
          </c:cat>
          <c:val>
            <c:numRef>
              <c:f>'Año 2016'!$C$183:$C$197</c:f>
              <c:numCache>
                <c:formatCode>_(* #,##0_);_(* \(#,##0\);_(* "-"??_);_(@_)</c:formatCode>
                <c:ptCount val="15"/>
                <c:pt idx="0">
                  <c:v>780</c:v>
                </c:pt>
                <c:pt idx="1">
                  <c:v>367</c:v>
                </c:pt>
                <c:pt idx="2">
                  <c:v>210</c:v>
                </c:pt>
                <c:pt idx="3">
                  <c:v>170</c:v>
                </c:pt>
                <c:pt idx="4">
                  <c:v>239</c:v>
                </c:pt>
                <c:pt idx="5">
                  <c:v>125</c:v>
                </c:pt>
                <c:pt idx="6">
                  <c:v>178</c:v>
                </c:pt>
                <c:pt idx="7">
                  <c:v>76</c:v>
                </c:pt>
                <c:pt idx="8">
                  <c:v>30</c:v>
                </c:pt>
                <c:pt idx="9">
                  <c:v>47</c:v>
                </c:pt>
                <c:pt idx="10">
                  <c:v>43</c:v>
                </c:pt>
                <c:pt idx="11">
                  <c:v>17</c:v>
                </c:pt>
                <c:pt idx="12">
                  <c:v>10</c:v>
                </c:pt>
                <c:pt idx="13">
                  <c:v>6</c:v>
                </c:pt>
                <c:pt idx="14">
                  <c:v>5</c:v>
                </c:pt>
              </c:numCache>
            </c:numRef>
          </c:val>
        </c:ser>
        <c:ser>
          <c:idx val="1"/>
          <c:order val="1"/>
          <c:tx>
            <c:strRef>
              <c:f>'Año 2016'!$D$182</c:f>
              <c:strCache>
                <c:ptCount val="1"/>
                <c:pt idx="0">
                  <c:v>ATM en otro sitio</c:v>
                </c:pt>
              </c:strCache>
            </c:strRef>
          </c:tx>
          <c:invertIfNegative val="0"/>
          <c:cat>
            <c:strRef>
              <c:f>'Año 2016'!$B$183:$B$197</c:f>
              <c:strCache>
                <c:ptCount val="15"/>
                <c:pt idx="0">
                  <c:v>Banco Pichincha</c:v>
                </c:pt>
                <c:pt idx="1">
                  <c:v>Banco de Guayaquil</c:v>
                </c:pt>
                <c:pt idx="2">
                  <c:v>Banco del Pacífico</c:v>
                </c:pt>
                <c:pt idx="3">
                  <c:v>Banco Internacional</c:v>
                </c:pt>
                <c:pt idx="4">
                  <c:v>Produbanco Grupo Promerica</c:v>
                </c:pt>
                <c:pt idx="5">
                  <c:v>Banco Bolivariano</c:v>
                </c:pt>
                <c:pt idx="6">
                  <c:v>Banco del Austro</c:v>
                </c:pt>
                <c:pt idx="7">
                  <c:v>Banco Procredit</c:v>
                </c:pt>
                <c:pt idx="8">
                  <c:v>Banco de Loja</c:v>
                </c:pt>
                <c:pt idx="9">
                  <c:v>Banco de Machala</c:v>
                </c:pt>
                <c:pt idx="10">
                  <c:v>Banco Solidario</c:v>
                </c:pt>
                <c:pt idx="11">
                  <c:v>Banco General Rumiñahui</c:v>
                </c:pt>
                <c:pt idx="12">
                  <c:v>Banco Codesarrollo</c:v>
                </c:pt>
                <c:pt idx="13">
                  <c:v>Banco Comercial de Manabí</c:v>
                </c:pt>
                <c:pt idx="14">
                  <c:v>Banco Delbank</c:v>
                </c:pt>
              </c:strCache>
            </c:strRef>
          </c:cat>
          <c:val>
            <c:numRef>
              <c:f>'Año 2016'!$D$183:$D$197</c:f>
              <c:numCache>
                <c:formatCode>_(* #,##0_);_(* \(#,##0\);_(* "-"??_);_(@_)</c:formatCode>
                <c:ptCount val="15"/>
                <c:pt idx="0">
                  <c:v>311</c:v>
                </c:pt>
                <c:pt idx="1">
                  <c:v>494</c:v>
                </c:pt>
                <c:pt idx="2">
                  <c:v>359</c:v>
                </c:pt>
                <c:pt idx="3">
                  <c:v>223</c:v>
                </c:pt>
                <c:pt idx="4">
                  <c:v>66</c:v>
                </c:pt>
                <c:pt idx="5">
                  <c:v>174</c:v>
                </c:pt>
                <c:pt idx="6">
                  <c:v>21</c:v>
                </c:pt>
                <c:pt idx="7">
                  <c:v>0</c:v>
                </c:pt>
                <c:pt idx="8">
                  <c:v>22</c:v>
                </c:pt>
                <c:pt idx="9">
                  <c:v>3</c:v>
                </c:pt>
                <c:pt idx="10">
                  <c:v>2</c:v>
                </c:pt>
                <c:pt idx="11">
                  <c:v>21</c:v>
                </c:pt>
                <c:pt idx="12">
                  <c:v>0</c:v>
                </c:pt>
                <c:pt idx="13">
                  <c:v>0</c:v>
                </c:pt>
                <c:pt idx="14">
                  <c:v>0</c:v>
                </c:pt>
              </c:numCache>
            </c:numRef>
          </c:val>
        </c:ser>
        <c:dLbls>
          <c:showLegendKey val="0"/>
          <c:showVal val="0"/>
          <c:showCatName val="0"/>
          <c:showSerName val="0"/>
          <c:showPercent val="0"/>
          <c:showBubbleSize val="0"/>
        </c:dLbls>
        <c:gapWidth val="150"/>
        <c:overlap val="100"/>
        <c:axId val="78736000"/>
        <c:axId val="78770560"/>
      </c:barChart>
      <c:catAx>
        <c:axId val="78736000"/>
        <c:scaling>
          <c:orientation val="minMax"/>
        </c:scaling>
        <c:delete val="0"/>
        <c:axPos val="b"/>
        <c:majorTickMark val="out"/>
        <c:minorTickMark val="none"/>
        <c:tickLblPos val="nextTo"/>
        <c:txPr>
          <a:bodyPr rot="-5400000" vert="horz"/>
          <a:lstStyle/>
          <a:p>
            <a:pPr>
              <a:defRPr/>
            </a:pPr>
            <a:endParaRPr lang="es-EC"/>
          </a:p>
        </c:txPr>
        <c:crossAx val="78770560"/>
        <c:crosses val="autoZero"/>
        <c:auto val="1"/>
        <c:lblAlgn val="ctr"/>
        <c:lblOffset val="100"/>
        <c:noMultiLvlLbl val="0"/>
      </c:catAx>
      <c:valAx>
        <c:axId val="78770560"/>
        <c:scaling>
          <c:orientation val="minMax"/>
        </c:scaling>
        <c:delete val="0"/>
        <c:axPos val="l"/>
        <c:title>
          <c:tx>
            <c:rich>
              <a:bodyPr rot="-5400000" vert="horz"/>
              <a:lstStyle/>
              <a:p>
                <a:pPr>
                  <a:defRPr/>
                </a:pPr>
                <a:r>
                  <a:rPr lang="es-EC"/>
                  <a:t>Cajeros</a:t>
                </a:r>
                <a:r>
                  <a:rPr lang="es-EC" baseline="0"/>
                  <a:t> automáticos</a:t>
                </a:r>
                <a:endParaRPr lang="es-EC"/>
              </a:p>
            </c:rich>
          </c:tx>
          <c:layout/>
          <c:overlay val="0"/>
        </c:title>
        <c:numFmt formatCode="_(* #,##0_);_(* \(#,##0\);_(* &quot;-&quot;??_);_(@_)" sourceLinked="1"/>
        <c:majorTickMark val="out"/>
        <c:minorTickMark val="none"/>
        <c:tickLblPos val="nextTo"/>
        <c:crossAx val="78736000"/>
        <c:crosses val="autoZero"/>
        <c:crossBetween val="between"/>
      </c:valAx>
      <c:spPr>
        <a:ln>
          <a:solidFill>
            <a:schemeClr val="tx1"/>
          </a:solidFill>
        </a:ln>
      </c:spPr>
    </c:plotArea>
    <c:legend>
      <c:legendPos val="r"/>
      <c:layout>
        <c:manualLayout>
          <c:xMode val="edge"/>
          <c:yMode val="edge"/>
          <c:x val="0.81035778351469856"/>
          <c:y val="0.26048226900060584"/>
          <c:w val="0.17750056645099568"/>
          <c:h val="0.12723238956924102"/>
        </c:manualLayout>
      </c:layout>
      <c:overlay val="0"/>
    </c:legend>
    <c:plotVisOnly val="1"/>
    <c:dispBlanksAs val="gap"/>
    <c:showDLblsOverMax val="0"/>
  </c:chart>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c:date1904 val="0"/>
  <c:lang val="es-EC"/>
  <c:roundedCorners val="0"/>
  <mc:AlternateContent xmlns:mc="http://schemas.openxmlformats.org/markup-compatibility/2006">
    <mc:Choice xmlns:c14="http://schemas.microsoft.com/office/drawing/2007/8/2/chart" Requires="c14">
      <c14:style val="103"/>
    </mc:Choice>
    <mc:Fallback>
      <c:style val="3"/>
    </mc:Fallback>
  </mc:AlternateContent>
  <c:chart>
    <c:title>
      <c:tx>
        <c:rich>
          <a:bodyPr/>
          <a:lstStyle/>
          <a:p>
            <a:pPr>
              <a:defRPr sz="1400"/>
            </a:pPr>
            <a:r>
              <a:rPr lang="en-US" sz="1400"/>
              <a:t>%</a:t>
            </a:r>
            <a:r>
              <a:rPr lang="en-US" sz="1400" baseline="0"/>
              <a:t> ATM por provincia</a:t>
            </a:r>
            <a:endParaRPr lang="en-US" sz="1400"/>
          </a:p>
        </c:rich>
      </c:tx>
      <c:layout/>
      <c:overlay val="0"/>
    </c:title>
    <c:autoTitleDeleted val="0"/>
    <c:plotArea>
      <c:layout/>
      <c:pieChart>
        <c:varyColors val="1"/>
        <c:ser>
          <c:idx val="0"/>
          <c:order val="0"/>
          <c:tx>
            <c:strRef>
              <c:f>'Año 2016'!$O$337</c:f>
              <c:strCache>
                <c:ptCount val="1"/>
                <c:pt idx="0">
                  <c:v>Promedio</c:v>
                </c:pt>
              </c:strCache>
            </c:strRef>
          </c:tx>
          <c:dLbls>
            <c:dLbl>
              <c:idx val="0"/>
              <c:layout>
                <c:manualLayout>
                  <c:x val="1.2629468599033817E-2"/>
                  <c:y val="-4.2294166666666667E-2"/>
                </c:manualLayout>
              </c:layout>
              <c:showLegendKey val="0"/>
              <c:showVal val="0"/>
              <c:showCatName val="1"/>
              <c:showSerName val="0"/>
              <c:showPercent val="1"/>
              <c:showBubbleSize val="0"/>
            </c:dLbl>
            <c:dLbl>
              <c:idx val="1"/>
              <c:layout>
                <c:manualLayout>
                  <c:x val="6.169504830917874E-2"/>
                  <c:y val="-2.9296666666666665E-2"/>
                </c:manualLayout>
              </c:layout>
              <c:showLegendKey val="0"/>
              <c:showVal val="0"/>
              <c:showCatName val="1"/>
              <c:showSerName val="0"/>
              <c:showPercent val="1"/>
              <c:showBubbleSize val="0"/>
            </c:dLbl>
            <c:dLbl>
              <c:idx val="2"/>
              <c:layout>
                <c:manualLayout>
                  <c:x val="-3.7741183574879225E-2"/>
                  <c:y val="5.5925833333333334E-2"/>
                </c:manualLayout>
              </c:layout>
              <c:showLegendKey val="0"/>
              <c:showVal val="0"/>
              <c:showCatName val="1"/>
              <c:showSerName val="0"/>
              <c:showPercent val="1"/>
              <c:showBubbleSize val="0"/>
            </c:dLbl>
            <c:dLbl>
              <c:idx val="3"/>
              <c:layout>
                <c:manualLayout>
                  <c:x val="-3.4875181159420288E-2"/>
                  <c:y val="4.6955555555555556E-2"/>
                </c:manualLayout>
              </c:layout>
              <c:showLegendKey val="0"/>
              <c:showVal val="0"/>
              <c:showCatName val="1"/>
              <c:showSerName val="0"/>
              <c:showPercent val="1"/>
              <c:showBubbleSize val="0"/>
            </c:dLbl>
            <c:dLbl>
              <c:idx val="4"/>
              <c:layout>
                <c:manualLayout>
                  <c:x val="-6.8233514492753625E-2"/>
                  <c:y val="4.8676666666666667E-2"/>
                </c:manualLayout>
              </c:layout>
              <c:showLegendKey val="0"/>
              <c:showVal val="0"/>
              <c:showCatName val="1"/>
              <c:showSerName val="0"/>
              <c:showPercent val="1"/>
              <c:showBubbleSize val="0"/>
            </c:dLbl>
            <c:dLbl>
              <c:idx val="5"/>
              <c:layout>
                <c:manualLayout>
                  <c:x val="-8.4980374396135261E-2"/>
                  <c:y val="5.3198055555555554E-2"/>
                </c:manualLayout>
              </c:layout>
              <c:showLegendKey val="0"/>
              <c:showVal val="0"/>
              <c:showCatName val="1"/>
              <c:showSerName val="0"/>
              <c:showPercent val="1"/>
              <c:showBubbleSize val="0"/>
            </c:dLbl>
            <c:dLbl>
              <c:idx val="6"/>
              <c:layout>
                <c:manualLayout>
                  <c:x val="-0.14656092995169082"/>
                  <c:y val="6.0512499999999997E-2"/>
                </c:manualLayout>
              </c:layout>
              <c:showLegendKey val="0"/>
              <c:showVal val="0"/>
              <c:showCatName val="1"/>
              <c:showSerName val="0"/>
              <c:showPercent val="1"/>
              <c:showBubbleSize val="0"/>
            </c:dLbl>
            <c:dLbl>
              <c:idx val="7"/>
              <c:layout>
                <c:manualLayout>
                  <c:x val="-2.3629830917874396E-2"/>
                  <c:y val="2.9784722222222223E-2"/>
                </c:manualLayout>
              </c:layout>
              <c:showLegendKey val="0"/>
              <c:showVal val="0"/>
              <c:showCatName val="1"/>
              <c:showSerName val="0"/>
              <c:showPercent val="1"/>
              <c:showBubbleSize val="0"/>
            </c:dLbl>
            <c:dLbl>
              <c:idx val="8"/>
              <c:layout>
                <c:manualLayout>
                  <c:x val="-8.9963768115942033E-2"/>
                  <c:y val="-2.1140555555555555E-2"/>
                </c:manualLayout>
              </c:layout>
              <c:showLegendKey val="0"/>
              <c:showVal val="0"/>
              <c:showCatName val="1"/>
              <c:showSerName val="0"/>
              <c:showPercent val="1"/>
              <c:showBubbleSize val="0"/>
            </c:dLbl>
            <c:dLbl>
              <c:idx val="9"/>
              <c:layout>
                <c:manualLayout>
                  <c:x val="-2.1045893719806762E-2"/>
                  <c:y val="-6.6542500000000004E-2"/>
                </c:manualLayout>
              </c:layout>
              <c:showLegendKey val="0"/>
              <c:showVal val="0"/>
              <c:showCatName val="1"/>
              <c:showSerName val="0"/>
              <c:showPercent val="1"/>
              <c:showBubbleSize val="0"/>
            </c:dLbl>
            <c:dLbl>
              <c:idx val="10"/>
              <c:delete val="1"/>
            </c:dLbl>
            <c:dLbl>
              <c:idx val="11"/>
              <c:delete val="1"/>
            </c:dLbl>
            <c:dLbl>
              <c:idx val="12"/>
              <c:delete val="1"/>
            </c:dLbl>
            <c:dLbl>
              <c:idx val="13"/>
              <c:delete val="1"/>
            </c:dLbl>
            <c:dLbl>
              <c:idx val="14"/>
              <c:delete val="1"/>
            </c:dLbl>
            <c:dLbl>
              <c:idx val="15"/>
              <c:delete val="1"/>
            </c:dLbl>
            <c:dLbl>
              <c:idx val="16"/>
              <c:delete val="1"/>
            </c:dLbl>
            <c:dLbl>
              <c:idx val="17"/>
              <c:delete val="1"/>
            </c:dLbl>
            <c:dLbl>
              <c:idx val="18"/>
              <c:delete val="1"/>
            </c:dLbl>
            <c:dLbl>
              <c:idx val="19"/>
              <c:delete val="1"/>
            </c:dLbl>
            <c:dLbl>
              <c:idx val="20"/>
              <c:delete val="1"/>
            </c:dLbl>
            <c:dLbl>
              <c:idx val="21"/>
              <c:delete val="1"/>
            </c:dLbl>
            <c:dLbl>
              <c:idx val="22"/>
              <c:delete val="1"/>
            </c:dLbl>
            <c:dLbl>
              <c:idx val="23"/>
              <c:delete val="1"/>
            </c:dLbl>
            <c:showLegendKey val="0"/>
            <c:showVal val="0"/>
            <c:showCatName val="1"/>
            <c:showSerName val="0"/>
            <c:showPercent val="1"/>
            <c:showBubbleSize val="0"/>
            <c:showLeaderLines val="1"/>
          </c:dLbls>
          <c:cat>
            <c:strRef>
              <c:f>'Año 2016'!$B$338:$B$361</c:f>
              <c:strCache>
                <c:ptCount val="24"/>
                <c:pt idx="0">
                  <c:v>Pichincha</c:v>
                </c:pt>
                <c:pt idx="1">
                  <c:v>Guayas</c:v>
                </c:pt>
                <c:pt idx="2">
                  <c:v>Azuay</c:v>
                </c:pt>
                <c:pt idx="3">
                  <c:v>Manabí</c:v>
                </c:pt>
                <c:pt idx="4">
                  <c:v>Tungurahua</c:v>
                </c:pt>
                <c:pt idx="5">
                  <c:v>El Oro</c:v>
                </c:pt>
                <c:pt idx="6">
                  <c:v>Los Ríos</c:v>
                </c:pt>
                <c:pt idx="7">
                  <c:v>Santo Domingo de los Tsachilas</c:v>
                </c:pt>
                <c:pt idx="8">
                  <c:v>Imbabura</c:v>
                </c:pt>
                <c:pt idx="9">
                  <c:v>Loja</c:v>
                </c:pt>
                <c:pt idx="10">
                  <c:v>Esmeraldas</c:v>
                </c:pt>
                <c:pt idx="11">
                  <c:v>Chimborazo</c:v>
                </c:pt>
                <c:pt idx="12">
                  <c:v>Santa Elena</c:v>
                </c:pt>
                <c:pt idx="13">
                  <c:v>Cotopaxi</c:v>
                </c:pt>
                <c:pt idx="14">
                  <c:v>Sucumbíos</c:v>
                </c:pt>
                <c:pt idx="15">
                  <c:v>Orellana</c:v>
                </c:pt>
                <c:pt idx="16">
                  <c:v>Cañar</c:v>
                </c:pt>
                <c:pt idx="17">
                  <c:v>Pastaza</c:v>
                </c:pt>
                <c:pt idx="18">
                  <c:v>Carchi</c:v>
                </c:pt>
                <c:pt idx="19">
                  <c:v>Napo</c:v>
                </c:pt>
                <c:pt idx="20">
                  <c:v>Bolívar</c:v>
                </c:pt>
                <c:pt idx="21">
                  <c:v>Galapagos</c:v>
                </c:pt>
                <c:pt idx="22">
                  <c:v>Zamora</c:v>
                </c:pt>
                <c:pt idx="23">
                  <c:v>Morona</c:v>
                </c:pt>
              </c:strCache>
            </c:strRef>
          </c:cat>
          <c:val>
            <c:numRef>
              <c:f>'Año 2016'!$O$338:$O$361</c:f>
              <c:numCache>
                <c:formatCode>#,##0</c:formatCode>
                <c:ptCount val="24"/>
                <c:pt idx="0">
                  <c:v>1220.3333333333333</c:v>
                </c:pt>
                <c:pt idx="1">
                  <c:v>1216.25</c:v>
                </c:pt>
                <c:pt idx="2">
                  <c:v>196.16666666666666</c:v>
                </c:pt>
                <c:pt idx="3">
                  <c:v>182.58333333333334</c:v>
                </c:pt>
                <c:pt idx="4">
                  <c:v>129.33333333333334</c:v>
                </c:pt>
                <c:pt idx="5">
                  <c:v>119.75</c:v>
                </c:pt>
                <c:pt idx="6">
                  <c:v>119.41666666666667</c:v>
                </c:pt>
                <c:pt idx="7">
                  <c:v>102.08333333333333</c:v>
                </c:pt>
                <c:pt idx="8">
                  <c:v>96</c:v>
                </c:pt>
                <c:pt idx="9">
                  <c:v>80.333333333333329</c:v>
                </c:pt>
                <c:pt idx="10">
                  <c:v>78.25</c:v>
                </c:pt>
                <c:pt idx="11">
                  <c:v>73.25</c:v>
                </c:pt>
                <c:pt idx="12">
                  <c:v>67.333333333333329</c:v>
                </c:pt>
                <c:pt idx="13">
                  <c:v>57.333333333333336</c:v>
                </c:pt>
                <c:pt idx="14">
                  <c:v>38.416666666666664</c:v>
                </c:pt>
                <c:pt idx="15">
                  <c:v>35.083333333333336</c:v>
                </c:pt>
                <c:pt idx="16">
                  <c:v>34.833333333333336</c:v>
                </c:pt>
                <c:pt idx="17">
                  <c:v>16.083333333333332</c:v>
                </c:pt>
                <c:pt idx="18">
                  <c:v>15.5</c:v>
                </c:pt>
                <c:pt idx="19">
                  <c:v>14</c:v>
                </c:pt>
                <c:pt idx="20">
                  <c:v>12.833333333333334</c:v>
                </c:pt>
                <c:pt idx="21">
                  <c:v>11.833333333333334</c:v>
                </c:pt>
                <c:pt idx="22">
                  <c:v>11</c:v>
                </c:pt>
                <c:pt idx="23">
                  <c:v>8</c:v>
                </c:pt>
              </c:numCache>
            </c:numRef>
          </c:val>
        </c:ser>
        <c:dLbls>
          <c:showLegendKey val="0"/>
          <c:showVal val="0"/>
          <c:showCatName val="1"/>
          <c:showSerName val="0"/>
          <c:showPercent val="1"/>
          <c:showBubbleSize val="0"/>
          <c:showLeaderLines val="1"/>
        </c:dLbls>
        <c:firstSliceAng val="0"/>
      </c:pieChart>
    </c:plotArea>
    <c:plotVisOnly val="1"/>
    <c:dispBlanksAs val="gap"/>
    <c:showDLblsOverMax val="0"/>
  </c:chart>
  <c:printSettings>
    <c:headerFooter/>
    <c:pageMargins b="0.75" l="0.7" r="0.7" t="0.75" header="0.3" footer="0.3"/>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c:date1904 val="0"/>
  <c:lang val="es-EC"/>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400"/>
            </a:pPr>
            <a:r>
              <a:rPr lang="es-EC" sz="1400"/>
              <a:t>ATM</a:t>
            </a:r>
            <a:r>
              <a:rPr lang="es-EC" sz="1400" baseline="0"/>
              <a:t> por provincia</a:t>
            </a:r>
            <a:endParaRPr lang="es-EC" sz="1400"/>
          </a:p>
        </c:rich>
      </c:tx>
      <c:layout/>
      <c:overlay val="1"/>
    </c:title>
    <c:autoTitleDeleted val="0"/>
    <c:plotArea>
      <c:layout>
        <c:manualLayout>
          <c:layoutTarget val="inner"/>
          <c:xMode val="edge"/>
          <c:yMode val="edge"/>
          <c:x val="0.1660427349543345"/>
          <c:y val="0.10347470742767499"/>
          <c:w val="0.63867368041291517"/>
          <c:h val="0.41474735576545707"/>
        </c:manualLayout>
      </c:layout>
      <c:barChart>
        <c:barDir val="col"/>
        <c:grouping val="stacked"/>
        <c:varyColors val="0"/>
        <c:ser>
          <c:idx val="0"/>
          <c:order val="0"/>
          <c:tx>
            <c:strRef>
              <c:f>'Año 2016'!$C$388</c:f>
              <c:strCache>
                <c:ptCount val="1"/>
                <c:pt idx="0">
                  <c:v>ATM en oficina</c:v>
                </c:pt>
              </c:strCache>
            </c:strRef>
          </c:tx>
          <c:invertIfNegative val="0"/>
          <c:cat>
            <c:strRef>
              <c:f>'Año 2016'!$B$389:$B$412</c:f>
              <c:strCache>
                <c:ptCount val="24"/>
                <c:pt idx="0">
                  <c:v>Pichincha</c:v>
                </c:pt>
                <c:pt idx="1">
                  <c:v>Guayas</c:v>
                </c:pt>
                <c:pt idx="2">
                  <c:v>Azuay</c:v>
                </c:pt>
                <c:pt idx="3">
                  <c:v>Manabí</c:v>
                </c:pt>
                <c:pt idx="4">
                  <c:v>Tungurahua</c:v>
                </c:pt>
                <c:pt idx="5">
                  <c:v>Los Ríos</c:v>
                </c:pt>
                <c:pt idx="6">
                  <c:v>El Oro</c:v>
                </c:pt>
                <c:pt idx="7">
                  <c:v>Santo Domingo de los Tsachilas</c:v>
                </c:pt>
                <c:pt idx="8">
                  <c:v>Imbabura</c:v>
                </c:pt>
                <c:pt idx="9">
                  <c:v>Loja</c:v>
                </c:pt>
                <c:pt idx="10">
                  <c:v>Chimborazo</c:v>
                </c:pt>
                <c:pt idx="11">
                  <c:v>Esmeraldas</c:v>
                </c:pt>
                <c:pt idx="12">
                  <c:v>Santa Elena</c:v>
                </c:pt>
                <c:pt idx="13">
                  <c:v>Cotopaxi</c:v>
                </c:pt>
                <c:pt idx="14">
                  <c:v>SucumbÍos</c:v>
                </c:pt>
                <c:pt idx="15">
                  <c:v>Cañar</c:v>
                </c:pt>
                <c:pt idx="16">
                  <c:v>Orellana</c:v>
                </c:pt>
                <c:pt idx="17">
                  <c:v>Pastaza</c:v>
                </c:pt>
                <c:pt idx="18">
                  <c:v>Carchi</c:v>
                </c:pt>
                <c:pt idx="19">
                  <c:v>Napo</c:v>
                </c:pt>
                <c:pt idx="20">
                  <c:v>Bolívar</c:v>
                </c:pt>
                <c:pt idx="21">
                  <c:v>Galapagos</c:v>
                </c:pt>
                <c:pt idx="22">
                  <c:v>Zamora</c:v>
                </c:pt>
                <c:pt idx="23">
                  <c:v>Morona</c:v>
                </c:pt>
              </c:strCache>
            </c:strRef>
          </c:cat>
          <c:val>
            <c:numRef>
              <c:f>'Año 2016'!$C$389:$C$412</c:f>
              <c:numCache>
                <c:formatCode>#,##0</c:formatCode>
                <c:ptCount val="24"/>
                <c:pt idx="0">
                  <c:v>678</c:v>
                </c:pt>
                <c:pt idx="1">
                  <c:v>579</c:v>
                </c:pt>
                <c:pt idx="2">
                  <c:v>144</c:v>
                </c:pt>
                <c:pt idx="3">
                  <c:v>106</c:v>
                </c:pt>
                <c:pt idx="4">
                  <c:v>93</c:v>
                </c:pt>
                <c:pt idx="5">
                  <c:v>87</c:v>
                </c:pt>
                <c:pt idx="6">
                  <c:v>94</c:v>
                </c:pt>
                <c:pt idx="7">
                  <c:v>73</c:v>
                </c:pt>
                <c:pt idx="8">
                  <c:v>78</c:v>
                </c:pt>
                <c:pt idx="9">
                  <c:v>43</c:v>
                </c:pt>
                <c:pt idx="10">
                  <c:v>59</c:v>
                </c:pt>
                <c:pt idx="11">
                  <c:v>45</c:v>
                </c:pt>
                <c:pt idx="12">
                  <c:v>32</c:v>
                </c:pt>
                <c:pt idx="13">
                  <c:v>36</c:v>
                </c:pt>
                <c:pt idx="14">
                  <c:v>26</c:v>
                </c:pt>
                <c:pt idx="15">
                  <c:v>33</c:v>
                </c:pt>
                <c:pt idx="16">
                  <c:v>26</c:v>
                </c:pt>
                <c:pt idx="17">
                  <c:v>14</c:v>
                </c:pt>
                <c:pt idx="18">
                  <c:v>13</c:v>
                </c:pt>
                <c:pt idx="19">
                  <c:v>9</c:v>
                </c:pt>
                <c:pt idx="20">
                  <c:v>11</c:v>
                </c:pt>
                <c:pt idx="21">
                  <c:v>7</c:v>
                </c:pt>
                <c:pt idx="22">
                  <c:v>10</c:v>
                </c:pt>
                <c:pt idx="23">
                  <c:v>7</c:v>
                </c:pt>
              </c:numCache>
            </c:numRef>
          </c:val>
        </c:ser>
        <c:ser>
          <c:idx val="1"/>
          <c:order val="1"/>
          <c:tx>
            <c:strRef>
              <c:f>'Año 2016'!$D$388</c:f>
              <c:strCache>
                <c:ptCount val="1"/>
                <c:pt idx="0">
                  <c:v>ATM en otro sitio</c:v>
                </c:pt>
              </c:strCache>
            </c:strRef>
          </c:tx>
          <c:invertIfNegative val="0"/>
          <c:cat>
            <c:strRef>
              <c:f>'Año 2016'!$B$389:$B$412</c:f>
              <c:strCache>
                <c:ptCount val="24"/>
                <c:pt idx="0">
                  <c:v>Pichincha</c:v>
                </c:pt>
                <c:pt idx="1">
                  <c:v>Guayas</c:v>
                </c:pt>
                <c:pt idx="2">
                  <c:v>Azuay</c:v>
                </c:pt>
                <c:pt idx="3">
                  <c:v>Manabí</c:v>
                </c:pt>
                <c:pt idx="4">
                  <c:v>Tungurahua</c:v>
                </c:pt>
                <c:pt idx="5">
                  <c:v>Los Ríos</c:v>
                </c:pt>
                <c:pt idx="6">
                  <c:v>El Oro</c:v>
                </c:pt>
                <c:pt idx="7">
                  <c:v>Santo Domingo de los Tsachilas</c:v>
                </c:pt>
                <c:pt idx="8">
                  <c:v>Imbabura</c:v>
                </c:pt>
                <c:pt idx="9">
                  <c:v>Loja</c:v>
                </c:pt>
                <c:pt idx="10">
                  <c:v>Chimborazo</c:v>
                </c:pt>
                <c:pt idx="11">
                  <c:v>Esmeraldas</c:v>
                </c:pt>
                <c:pt idx="12">
                  <c:v>Santa Elena</c:v>
                </c:pt>
                <c:pt idx="13">
                  <c:v>Cotopaxi</c:v>
                </c:pt>
                <c:pt idx="14">
                  <c:v>SucumbÍos</c:v>
                </c:pt>
                <c:pt idx="15">
                  <c:v>Cañar</c:v>
                </c:pt>
                <c:pt idx="16">
                  <c:v>Orellana</c:v>
                </c:pt>
                <c:pt idx="17">
                  <c:v>Pastaza</c:v>
                </c:pt>
                <c:pt idx="18">
                  <c:v>Carchi</c:v>
                </c:pt>
                <c:pt idx="19">
                  <c:v>Napo</c:v>
                </c:pt>
                <c:pt idx="20">
                  <c:v>Bolívar</c:v>
                </c:pt>
                <c:pt idx="21">
                  <c:v>Galapagos</c:v>
                </c:pt>
                <c:pt idx="22">
                  <c:v>Zamora</c:v>
                </c:pt>
                <c:pt idx="23">
                  <c:v>Morona</c:v>
                </c:pt>
              </c:strCache>
            </c:strRef>
          </c:cat>
          <c:val>
            <c:numRef>
              <c:f>'Año 2016'!$D$389:$D$412</c:f>
              <c:numCache>
                <c:formatCode>#,##0</c:formatCode>
                <c:ptCount val="24"/>
                <c:pt idx="0">
                  <c:v>564</c:v>
                </c:pt>
                <c:pt idx="1">
                  <c:v>642</c:v>
                </c:pt>
                <c:pt idx="2">
                  <c:v>55</c:v>
                </c:pt>
                <c:pt idx="3">
                  <c:v>89</c:v>
                </c:pt>
                <c:pt idx="4">
                  <c:v>37</c:v>
                </c:pt>
                <c:pt idx="5">
                  <c:v>41</c:v>
                </c:pt>
                <c:pt idx="6">
                  <c:v>26</c:v>
                </c:pt>
                <c:pt idx="7">
                  <c:v>36</c:v>
                </c:pt>
                <c:pt idx="8">
                  <c:v>20</c:v>
                </c:pt>
                <c:pt idx="9">
                  <c:v>42</c:v>
                </c:pt>
                <c:pt idx="10">
                  <c:v>16</c:v>
                </c:pt>
                <c:pt idx="11">
                  <c:v>28</c:v>
                </c:pt>
                <c:pt idx="12">
                  <c:v>37</c:v>
                </c:pt>
                <c:pt idx="13">
                  <c:v>21</c:v>
                </c:pt>
                <c:pt idx="14">
                  <c:v>11</c:v>
                </c:pt>
                <c:pt idx="15">
                  <c:v>3</c:v>
                </c:pt>
                <c:pt idx="16">
                  <c:v>9</c:v>
                </c:pt>
                <c:pt idx="17">
                  <c:v>3</c:v>
                </c:pt>
                <c:pt idx="18">
                  <c:v>1</c:v>
                </c:pt>
                <c:pt idx="19">
                  <c:v>5</c:v>
                </c:pt>
                <c:pt idx="20">
                  <c:v>2</c:v>
                </c:pt>
                <c:pt idx="21">
                  <c:v>6</c:v>
                </c:pt>
                <c:pt idx="22">
                  <c:v>1</c:v>
                </c:pt>
                <c:pt idx="23">
                  <c:v>1</c:v>
                </c:pt>
              </c:numCache>
            </c:numRef>
          </c:val>
        </c:ser>
        <c:dLbls>
          <c:showLegendKey val="0"/>
          <c:showVal val="0"/>
          <c:showCatName val="0"/>
          <c:showSerName val="0"/>
          <c:showPercent val="0"/>
          <c:showBubbleSize val="0"/>
        </c:dLbls>
        <c:gapWidth val="150"/>
        <c:overlap val="100"/>
        <c:axId val="78914304"/>
        <c:axId val="78915840"/>
      </c:barChart>
      <c:catAx>
        <c:axId val="78914304"/>
        <c:scaling>
          <c:orientation val="minMax"/>
        </c:scaling>
        <c:delete val="0"/>
        <c:axPos val="b"/>
        <c:majorTickMark val="out"/>
        <c:minorTickMark val="none"/>
        <c:tickLblPos val="nextTo"/>
        <c:txPr>
          <a:bodyPr rot="-5400000" vert="horz"/>
          <a:lstStyle/>
          <a:p>
            <a:pPr>
              <a:defRPr sz="900"/>
            </a:pPr>
            <a:endParaRPr lang="es-EC"/>
          </a:p>
        </c:txPr>
        <c:crossAx val="78915840"/>
        <c:crosses val="autoZero"/>
        <c:auto val="1"/>
        <c:lblAlgn val="ctr"/>
        <c:lblOffset val="100"/>
        <c:noMultiLvlLbl val="0"/>
      </c:catAx>
      <c:valAx>
        <c:axId val="78915840"/>
        <c:scaling>
          <c:orientation val="minMax"/>
        </c:scaling>
        <c:delete val="0"/>
        <c:axPos val="l"/>
        <c:title>
          <c:tx>
            <c:rich>
              <a:bodyPr rot="-5400000" vert="horz"/>
              <a:lstStyle/>
              <a:p>
                <a:pPr>
                  <a:defRPr/>
                </a:pPr>
                <a:r>
                  <a:rPr lang="es-EC"/>
                  <a:t>Cajeros</a:t>
                </a:r>
                <a:r>
                  <a:rPr lang="es-EC" baseline="0"/>
                  <a:t> automáticos</a:t>
                </a:r>
                <a:endParaRPr lang="es-EC"/>
              </a:p>
            </c:rich>
          </c:tx>
          <c:layout/>
          <c:overlay val="0"/>
        </c:title>
        <c:numFmt formatCode="#,##0" sourceLinked="1"/>
        <c:majorTickMark val="out"/>
        <c:minorTickMark val="none"/>
        <c:tickLblPos val="nextTo"/>
        <c:crossAx val="78914304"/>
        <c:crosses val="autoZero"/>
        <c:crossBetween val="between"/>
      </c:valAx>
      <c:spPr>
        <a:ln>
          <a:solidFill>
            <a:schemeClr val="tx1"/>
          </a:solidFill>
        </a:ln>
      </c:spPr>
    </c:plotArea>
    <c:legend>
      <c:legendPos val="r"/>
      <c:layout>
        <c:manualLayout>
          <c:xMode val="edge"/>
          <c:yMode val="edge"/>
          <c:x val="0.80471641536724958"/>
          <c:y val="0.25909628050566197"/>
          <c:w val="0.19528358463275036"/>
          <c:h val="0.12612319711125908"/>
        </c:manualLayout>
      </c:layout>
      <c:overlay val="0"/>
    </c:legend>
    <c:plotVisOnly val="1"/>
    <c:dispBlanksAs val="gap"/>
    <c:showDLblsOverMax val="0"/>
  </c:chart>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s-EC"/>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400"/>
            </a:pPr>
            <a:r>
              <a:rPr lang="es-EC" sz="1400"/>
              <a:t>Posicionamiento</a:t>
            </a:r>
            <a:r>
              <a:rPr lang="es-EC" sz="1400" baseline="0"/>
              <a:t> de entidad por ATM</a:t>
            </a:r>
          </a:p>
        </c:rich>
      </c:tx>
      <c:layout/>
      <c:overlay val="1"/>
    </c:title>
    <c:autoTitleDeleted val="0"/>
    <c:plotArea>
      <c:layout>
        <c:manualLayout>
          <c:layoutTarget val="inner"/>
          <c:xMode val="edge"/>
          <c:yMode val="edge"/>
          <c:x val="0.10555068483950396"/>
          <c:y val="0.14927564326523476"/>
          <c:w val="0.82796277902316662"/>
          <c:h val="0.65374846372177375"/>
        </c:manualLayout>
      </c:layout>
      <c:bubbleChart>
        <c:varyColors val="0"/>
        <c:ser>
          <c:idx val="0"/>
          <c:order val="0"/>
          <c:tx>
            <c:strRef>
              <c:f>'Año 2016'!$B$183</c:f>
              <c:strCache>
                <c:ptCount val="1"/>
                <c:pt idx="0">
                  <c:v>Banco Pichincha</c:v>
                </c:pt>
              </c:strCache>
            </c:strRef>
          </c:tx>
          <c:spPr>
            <a:blipFill>
              <a:blip xmlns:r="http://schemas.openxmlformats.org/officeDocument/2006/relationships" r:embed="rId1"/>
              <a:stretch>
                <a:fillRect/>
              </a:stretch>
            </a:blipFill>
            <a:ln w="25400">
              <a:noFill/>
            </a:ln>
          </c:spPr>
          <c:invertIfNegative val="0"/>
          <c:xVal>
            <c:numRef>
              <c:f>'Año 2016'!$C$183</c:f>
              <c:numCache>
                <c:formatCode>_(* #,##0_);_(* \(#,##0\);_(* "-"??_);_(@_)</c:formatCode>
                <c:ptCount val="1"/>
                <c:pt idx="0">
                  <c:v>780</c:v>
                </c:pt>
              </c:numCache>
            </c:numRef>
          </c:xVal>
          <c:yVal>
            <c:numRef>
              <c:f>'Año 2016'!$D$183</c:f>
              <c:numCache>
                <c:formatCode>_(* #,##0_);_(* \(#,##0\);_(* "-"??_);_(@_)</c:formatCode>
                <c:ptCount val="1"/>
                <c:pt idx="0">
                  <c:v>311</c:v>
                </c:pt>
              </c:numCache>
            </c:numRef>
          </c:yVal>
          <c:bubbleSize>
            <c:numRef>
              <c:f>'Año 2016'!$E$183</c:f>
              <c:numCache>
                <c:formatCode>_(* #,##0_);_(* \(#,##0\);_(* "-"??_);_(@_)</c:formatCode>
                <c:ptCount val="1"/>
                <c:pt idx="0">
                  <c:v>1091</c:v>
                </c:pt>
              </c:numCache>
            </c:numRef>
          </c:bubbleSize>
          <c:bubble3D val="1"/>
        </c:ser>
        <c:ser>
          <c:idx val="1"/>
          <c:order val="1"/>
          <c:tx>
            <c:strRef>
              <c:f>'Año 2016'!$B$184</c:f>
              <c:strCache>
                <c:ptCount val="1"/>
                <c:pt idx="0">
                  <c:v>Banco de Guayaquil</c:v>
                </c:pt>
              </c:strCache>
            </c:strRef>
          </c:tx>
          <c:spPr>
            <a:blipFill>
              <a:blip xmlns:r="http://schemas.openxmlformats.org/officeDocument/2006/relationships" r:embed="rId2"/>
              <a:stretch>
                <a:fillRect/>
              </a:stretch>
            </a:blipFill>
            <a:ln w="25400">
              <a:noFill/>
            </a:ln>
          </c:spPr>
          <c:invertIfNegative val="0"/>
          <c:xVal>
            <c:numRef>
              <c:f>'Año 2016'!$C$184</c:f>
              <c:numCache>
                <c:formatCode>_(* #,##0_);_(* \(#,##0\);_(* "-"??_);_(@_)</c:formatCode>
                <c:ptCount val="1"/>
                <c:pt idx="0">
                  <c:v>367</c:v>
                </c:pt>
              </c:numCache>
            </c:numRef>
          </c:xVal>
          <c:yVal>
            <c:numRef>
              <c:f>'Año 2016'!$D$184</c:f>
              <c:numCache>
                <c:formatCode>_(* #,##0_);_(* \(#,##0\);_(* "-"??_);_(@_)</c:formatCode>
                <c:ptCount val="1"/>
                <c:pt idx="0">
                  <c:v>494</c:v>
                </c:pt>
              </c:numCache>
            </c:numRef>
          </c:yVal>
          <c:bubbleSize>
            <c:numRef>
              <c:f>'Año 2016'!$E$184</c:f>
              <c:numCache>
                <c:formatCode>_(* #,##0_);_(* \(#,##0\);_(* "-"??_);_(@_)</c:formatCode>
                <c:ptCount val="1"/>
                <c:pt idx="0">
                  <c:v>861</c:v>
                </c:pt>
              </c:numCache>
            </c:numRef>
          </c:bubbleSize>
          <c:bubble3D val="1"/>
        </c:ser>
        <c:ser>
          <c:idx val="2"/>
          <c:order val="2"/>
          <c:tx>
            <c:strRef>
              <c:f>'Año 2016'!$B$185</c:f>
              <c:strCache>
                <c:ptCount val="1"/>
                <c:pt idx="0">
                  <c:v>Banco del Pacífico</c:v>
                </c:pt>
              </c:strCache>
            </c:strRef>
          </c:tx>
          <c:spPr>
            <a:blipFill>
              <a:blip xmlns:r="http://schemas.openxmlformats.org/officeDocument/2006/relationships" r:embed="rId3"/>
              <a:stretch>
                <a:fillRect/>
              </a:stretch>
            </a:blipFill>
            <a:ln w="25400">
              <a:noFill/>
            </a:ln>
          </c:spPr>
          <c:invertIfNegative val="0"/>
          <c:xVal>
            <c:numRef>
              <c:f>'Año 2016'!$C$185</c:f>
              <c:numCache>
                <c:formatCode>_(* #,##0_);_(* \(#,##0\);_(* "-"??_);_(@_)</c:formatCode>
                <c:ptCount val="1"/>
                <c:pt idx="0">
                  <c:v>210</c:v>
                </c:pt>
              </c:numCache>
            </c:numRef>
          </c:xVal>
          <c:yVal>
            <c:numRef>
              <c:f>'Año 2016'!$D$185</c:f>
              <c:numCache>
                <c:formatCode>_(* #,##0_);_(* \(#,##0\);_(* "-"??_);_(@_)</c:formatCode>
                <c:ptCount val="1"/>
                <c:pt idx="0">
                  <c:v>359</c:v>
                </c:pt>
              </c:numCache>
            </c:numRef>
          </c:yVal>
          <c:bubbleSize>
            <c:numRef>
              <c:f>'Año 2016'!$E$185</c:f>
              <c:numCache>
                <c:formatCode>_(* #,##0_);_(* \(#,##0\);_(* "-"??_);_(@_)</c:formatCode>
                <c:ptCount val="1"/>
                <c:pt idx="0">
                  <c:v>569</c:v>
                </c:pt>
              </c:numCache>
            </c:numRef>
          </c:bubbleSize>
          <c:bubble3D val="1"/>
        </c:ser>
        <c:ser>
          <c:idx val="3"/>
          <c:order val="3"/>
          <c:tx>
            <c:strRef>
              <c:f>'Año 2016'!$B$186</c:f>
              <c:strCache>
                <c:ptCount val="1"/>
                <c:pt idx="0">
                  <c:v>Banco Internacional</c:v>
                </c:pt>
              </c:strCache>
            </c:strRef>
          </c:tx>
          <c:spPr>
            <a:blipFill>
              <a:blip xmlns:r="http://schemas.openxmlformats.org/officeDocument/2006/relationships" r:embed="rId4"/>
              <a:stretch>
                <a:fillRect/>
              </a:stretch>
            </a:blipFill>
            <a:ln w="25400">
              <a:noFill/>
            </a:ln>
          </c:spPr>
          <c:invertIfNegative val="0"/>
          <c:xVal>
            <c:numRef>
              <c:f>'Año 2016'!$C$186</c:f>
              <c:numCache>
                <c:formatCode>_(* #,##0_);_(* \(#,##0\);_(* "-"??_);_(@_)</c:formatCode>
                <c:ptCount val="1"/>
                <c:pt idx="0">
                  <c:v>170</c:v>
                </c:pt>
              </c:numCache>
            </c:numRef>
          </c:xVal>
          <c:yVal>
            <c:numRef>
              <c:f>'Año 2016'!$D$186</c:f>
              <c:numCache>
                <c:formatCode>_(* #,##0_);_(* \(#,##0\);_(* "-"??_);_(@_)</c:formatCode>
                <c:ptCount val="1"/>
                <c:pt idx="0">
                  <c:v>223</c:v>
                </c:pt>
              </c:numCache>
            </c:numRef>
          </c:yVal>
          <c:bubbleSize>
            <c:numRef>
              <c:f>'Año 2016'!$E$186</c:f>
              <c:numCache>
                <c:formatCode>_(* #,##0_);_(* \(#,##0\);_(* "-"??_);_(@_)</c:formatCode>
                <c:ptCount val="1"/>
                <c:pt idx="0">
                  <c:v>393</c:v>
                </c:pt>
              </c:numCache>
            </c:numRef>
          </c:bubbleSize>
          <c:bubble3D val="1"/>
        </c:ser>
        <c:ser>
          <c:idx val="4"/>
          <c:order val="4"/>
          <c:tx>
            <c:strRef>
              <c:f>'Año 2016'!$B$188</c:f>
              <c:strCache>
                <c:ptCount val="1"/>
                <c:pt idx="0">
                  <c:v>Banco Bolivariano</c:v>
                </c:pt>
              </c:strCache>
            </c:strRef>
          </c:tx>
          <c:spPr>
            <a:blipFill>
              <a:blip xmlns:r="http://schemas.openxmlformats.org/officeDocument/2006/relationships" r:embed="rId5"/>
              <a:stretch>
                <a:fillRect/>
              </a:stretch>
            </a:blipFill>
            <a:ln w="25400">
              <a:noFill/>
            </a:ln>
          </c:spPr>
          <c:invertIfNegative val="0"/>
          <c:xVal>
            <c:numRef>
              <c:f>'Año 2016'!$C$188</c:f>
              <c:numCache>
                <c:formatCode>_(* #,##0_);_(* \(#,##0\);_(* "-"??_);_(@_)</c:formatCode>
                <c:ptCount val="1"/>
                <c:pt idx="0">
                  <c:v>125</c:v>
                </c:pt>
              </c:numCache>
            </c:numRef>
          </c:xVal>
          <c:yVal>
            <c:numRef>
              <c:f>'Año 2016'!$D$188</c:f>
              <c:numCache>
                <c:formatCode>_(* #,##0_);_(* \(#,##0\);_(* "-"??_);_(@_)</c:formatCode>
                <c:ptCount val="1"/>
                <c:pt idx="0">
                  <c:v>174</c:v>
                </c:pt>
              </c:numCache>
            </c:numRef>
          </c:yVal>
          <c:bubbleSize>
            <c:numRef>
              <c:f>'Año 2016'!$E$188</c:f>
              <c:numCache>
                <c:formatCode>_(* #,##0_);_(* \(#,##0\);_(* "-"??_);_(@_)</c:formatCode>
                <c:ptCount val="1"/>
                <c:pt idx="0">
                  <c:v>299</c:v>
                </c:pt>
              </c:numCache>
            </c:numRef>
          </c:bubbleSize>
          <c:bubble3D val="1"/>
        </c:ser>
        <c:ser>
          <c:idx val="5"/>
          <c:order val="5"/>
          <c:tx>
            <c:strRef>
              <c:f>'Año 2016'!$B$187</c:f>
              <c:strCache>
                <c:ptCount val="1"/>
                <c:pt idx="0">
                  <c:v>Produbanco Grupo Promerica</c:v>
                </c:pt>
              </c:strCache>
            </c:strRef>
          </c:tx>
          <c:spPr>
            <a:blipFill>
              <a:blip xmlns:r="http://schemas.openxmlformats.org/officeDocument/2006/relationships" r:embed="rId6"/>
              <a:stretch>
                <a:fillRect/>
              </a:stretch>
            </a:blipFill>
            <a:ln w="25400">
              <a:noFill/>
            </a:ln>
          </c:spPr>
          <c:invertIfNegative val="0"/>
          <c:xVal>
            <c:numRef>
              <c:f>'Año 2016'!$C$187</c:f>
              <c:numCache>
                <c:formatCode>_(* #,##0_);_(* \(#,##0\);_(* "-"??_);_(@_)</c:formatCode>
                <c:ptCount val="1"/>
                <c:pt idx="0">
                  <c:v>239</c:v>
                </c:pt>
              </c:numCache>
            </c:numRef>
          </c:xVal>
          <c:yVal>
            <c:numRef>
              <c:f>'Año 2016'!$D$187</c:f>
              <c:numCache>
                <c:formatCode>_(* #,##0_);_(* \(#,##0\);_(* "-"??_);_(@_)</c:formatCode>
                <c:ptCount val="1"/>
                <c:pt idx="0">
                  <c:v>66</c:v>
                </c:pt>
              </c:numCache>
            </c:numRef>
          </c:yVal>
          <c:bubbleSize>
            <c:numRef>
              <c:f>'Año 2016'!$E$187</c:f>
              <c:numCache>
                <c:formatCode>_(* #,##0_);_(* \(#,##0\);_(* "-"??_);_(@_)</c:formatCode>
                <c:ptCount val="1"/>
                <c:pt idx="0">
                  <c:v>305</c:v>
                </c:pt>
              </c:numCache>
            </c:numRef>
          </c:bubbleSize>
          <c:bubble3D val="1"/>
        </c:ser>
        <c:dLbls>
          <c:showLegendKey val="0"/>
          <c:showVal val="0"/>
          <c:showCatName val="0"/>
          <c:showSerName val="0"/>
          <c:showPercent val="0"/>
          <c:showBubbleSize val="0"/>
        </c:dLbls>
        <c:bubbleScale val="100"/>
        <c:showNegBubbles val="0"/>
        <c:axId val="45691264"/>
        <c:axId val="45693184"/>
      </c:bubbleChart>
      <c:valAx>
        <c:axId val="45691264"/>
        <c:scaling>
          <c:orientation val="minMax"/>
          <c:min val="0"/>
        </c:scaling>
        <c:delete val="0"/>
        <c:axPos val="b"/>
        <c:title>
          <c:tx>
            <c:rich>
              <a:bodyPr/>
              <a:lstStyle/>
              <a:p>
                <a:pPr>
                  <a:defRPr/>
                </a:pPr>
                <a:r>
                  <a:rPr lang="es-EC"/>
                  <a:t>ATM</a:t>
                </a:r>
                <a:r>
                  <a:rPr lang="es-EC" baseline="0"/>
                  <a:t> en oficina</a:t>
                </a:r>
                <a:endParaRPr lang="es-EC"/>
              </a:p>
            </c:rich>
          </c:tx>
          <c:layout/>
          <c:overlay val="0"/>
        </c:title>
        <c:numFmt formatCode="_(* #,##0_);_(* \(#,##0\);_(* &quot;-&quot;??_);_(@_)" sourceLinked="1"/>
        <c:majorTickMark val="none"/>
        <c:minorTickMark val="none"/>
        <c:tickLblPos val="nextTo"/>
        <c:txPr>
          <a:bodyPr/>
          <a:lstStyle/>
          <a:p>
            <a:pPr>
              <a:defRPr sz="800"/>
            </a:pPr>
            <a:endParaRPr lang="es-EC"/>
          </a:p>
        </c:txPr>
        <c:crossAx val="45693184"/>
        <c:crosses val="autoZero"/>
        <c:crossBetween val="midCat"/>
      </c:valAx>
      <c:valAx>
        <c:axId val="45693184"/>
        <c:scaling>
          <c:orientation val="minMax"/>
          <c:min val="0"/>
        </c:scaling>
        <c:delete val="0"/>
        <c:axPos val="l"/>
        <c:title>
          <c:tx>
            <c:rich>
              <a:bodyPr/>
              <a:lstStyle/>
              <a:p>
                <a:pPr>
                  <a:defRPr/>
                </a:pPr>
                <a:r>
                  <a:rPr lang="es-EC"/>
                  <a:t>ATM</a:t>
                </a:r>
                <a:r>
                  <a:rPr lang="es-EC" baseline="0"/>
                  <a:t>  en otro sitio</a:t>
                </a:r>
                <a:endParaRPr lang="es-EC"/>
              </a:p>
            </c:rich>
          </c:tx>
          <c:layout/>
          <c:overlay val="0"/>
        </c:title>
        <c:numFmt formatCode="_(* #,##0_);_(* \(#,##0\);_(* &quot;-&quot;??_);_(@_)" sourceLinked="1"/>
        <c:majorTickMark val="none"/>
        <c:minorTickMark val="none"/>
        <c:tickLblPos val="nextTo"/>
        <c:txPr>
          <a:bodyPr/>
          <a:lstStyle/>
          <a:p>
            <a:pPr>
              <a:defRPr sz="800"/>
            </a:pPr>
            <a:endParaRPr lang="es-EC"/>
          </a:p>
        </c:txPr>
        <c:crossAx val="45691264"/>
        <c:crosses val="autoZero"/>
        <c:crossBetween val="midCat"/>
      </c:valAx>
      <c:spPr>
        <a:ln>
          <a:solidFill>
            <a:schemeClr val="tx1"/>
          </a:solidFill>
        </a:ln>
      </c:spPr>
    </c:plotArea>
    <c:plotVisOnly val="1"/>
    <c:dispBlanksAs val="gap"/>
    <c:showDLblsOverMax val="0"/>
  </c:chart>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s-EC"/>
  <c:roundedCorners val="0"/>
  <mc:AlternateContent xmlns:mc="http://schemas.openxmlformats.org/markup-compatibility/2006">
    <mc:Choice xmlns:c14="http://schemas.microsoft.com/office/drawing/2007/8/2/chart" Requires="c14">
      <c14:style val="103"/>
    </mc:Choice>
    <mc:Fallback>
      <c:style val="3"/>
    </mc:Fallback>
  </mc:AlternateContent>
  <c:chart>
    <c:title>
      <c:tx>
        <c:rich>
          <a:bodyPr/>
          <a:lstStyle/>
          <a:p>
            <a:pPr>
              <a:defRPr sz="1400"/>
            </a:pPr>
            <a:r>
              <a:rPr lang="es-EC" sz="1400"/>
              <a:t>% ATM en oficina</a:t>
            </a:r>
            <a:r>
              <a:rPr lang="es-EC" sz="1400" baseline="0"/>
              <a:t> </a:t>
            </a:r>
            <a:r>
              <a:rPr lang="es-EC" sz="1400"/>
              <a:t>por provincia</a:t>
            </a:r>
          </a:p>
        </c:rich>
      </c:tx>
      <c:layout/>
      <c:overlay val="0"/>
    </c:title>
    <c:autoTitleDeleted val="0"/>
    <c:plotArea>
      <c:layout>
        <c:manualLayout>
          <c:layoutTarget val="inner"/>
          <c:xMode val="edge"/>
          <c:yMode val="edge"/>
          <c:x val="0.38375761057391156"/>
          <c:y val="0.12345070034396108"/>
          <c:w val="0.45274149305555556"/>
          <c:h val="0.72438638888888884"/>
        </c:manualLayout>
      </c:layout>
      <c:pieChart>
        <c:varyColors val="1"/>
        <c:ser>
          <c:idx val="0"/>
          <c:order val="0"/>
          <c:tx>
            <c:strRef>
              <c:f>'Año 2016'!$O$233</c:f>
              <c:strCache>
                <c:ptCount val="1"/>
                <c:pt idx="0">
                  <c:v>Promedio</c:v>
                </c:pt>
              </c:strCache>
            </c:strRef>
          </c:tx>
          <c:spPr>
            <a:ln>
              <a:solidFill>
                <a:schemeClr val="tx1"/>
              </a:solidFill>
            </a:ln>
          </c:spPr>
          <c:dLbls>
            <c:dLbl>
              <c:idx val="0"/>
              <c:layout>
                <c:manualLayout>
                  <c:x val="4.5106770833333336E-3"/>
                  <c:y val="2.7927777777777777E-2"/>
                </c:manualLayout>
              </c:layout>
              <c:showLegendKey val="0"/>
              <c:showVal val="0"/>
              <c:showCatName val="1"/>
              <c:showSerName val="0"/>
              <c:showPercent val="1"/>
              <c:showBubbleSize val="0"/>
            </c:dLbl>
            <c:dLbl>
              <c:idx val="1"/>
              <c:layout>
                <c:manualLayout>
                  <c:x val="2.9350731047517908E-2"/>
                  <c:y val="-1.7752534701459571E-2"/>
                </c:manualLayout>
              </c:layout>
              <c:showLegendKey val="0"/>
              <c:showVal val="0"/>
              <c:showCatName val="1"/>
              <c:showSerName val="0"/>
              <c:showPercent val="1"/>
              <c:showBubbleSize val="0"/>
            </c:dLbl>
            <c:dLbl>
              <c:idx val="2"/>
              <c:layout>
                <c:manualLayout>
                  <c:x val="-2.1401475694444446E-2"/>
                  <c:y val="5.3065833333333333E-2"/>
                </c:manualLayout>
              </c:layout>
              <c:showLegendKey val="0"/>
              <c:showVal val="0"/>
              <c:showCatName val="1"/>
              <c:showSerName val="0"/>
              <c:showPercent val="1"/>
              <c:showBubbleSize val="0"/>
            </c:dLbl>
            <c:dLbl>
              <c:idx val="3"/>
              <c:layout>
                <c:manualLayout>
                  <c:x val="-9.2161458333333307E-2"/>
                  <c:y val="5.7494166666666666E-2"/>
                </c:manualLayout>
              </c:layout>
              <c:showLegendKey val="0"/>
              <c:showVal val="0"/>
              <c:showCatName val="1"/>
              <c:showSerName val="0"/>
              <c:showPercent val="1"/>
              <c:showBubbleSize val="0"/>
            </c:dLbl>
            <c:dLbl>
              <c:idx val="4"/>
              <c:layout>
                <c:manualLayout>
                  <c:x val="-6.5193663194444446E-2"/>
                  <c:y val="-7.6444444444444442E-3"/>
                </c:manualLayout>
              </c:layout>
              <c:showLegendKey val="0"/>
              <c:showVal val="0"/>
              <c:showCatName val="1"/>
              <c:showSerName val="0"/>
              <c:showPercent val="1"/>
              <c:showBubbleSize val="0"/>
            </c:dLbl>
            <c:dLbl>
              <c:idx val="6"/>
              <c:layout>
                <c:manualLayout>
                  <c:x val="-9.2331906661503371E-2"/>
                  <c:y val="2.8138115091108556E-2"/>
                </c:manualLayout>
              </c:layout>
              <c:showLegendKey val="0"/>
              <c:showVal val="0"/>
              <c:showCatName val="1"/>
              <c:showSerName val="0"/>
              <c:showPercent val="1"/>
              <c:showBubbleSize val="0"/>
            </c:dLbl>
            <c:dLbl>
              <c:idx val="7"/>
              <c:layout>
                <c:manualLayout>
                  <c:x val="-1.5453907033048426E-2"/>
                  <c:y val="-5.2963745744108361E-3"/>
                </c:manualLayout>
              </c:layout>
              <c:showLegendKey val="0"/>
              <c:showVal val="0"/>
              <c:showCatName val="1"/>
              <c:showSerName val="0"/>
              <c:showPercent val="1"/>
              <c:showBubbleSize val="0"/>
            </c:dLbl>
            <c:dLbl>
              <c:idx val="8"/>
              <c:delete val="1"/>
            </c:dLbl>
            <c:dLbl>
              <c:idx val="9"/>
              <c:delete val="1"/>
            </c:dLbl>
            <c:dLbl>
              <c:idx val="10"/>
              <c:delete val="1"/>
            </c:dLbl>
            <c:dLbl>
              <c:idx val="11"/>
              <c:delete val="1"/>
            </c:dLbl>
            <c:dLbl>
              <c:idx val="12"/>
              <c:delete val="1"/>
            </c:dLbl>
            <c:dLbl>
              <c:idx val="13"/>
              <c:delete val="1"/>
            </c:dLbl>
            <c:dLbl>
              <c:idx val="14"/>
              <c:delete val="1"/>
            </c:dLbl>
            <c:dLbl>
              <c:idx val="15"/>
              <c:delete val="1"/>
            </c:dLbl>
            <c:dLbl>
              <c:idx val="16"/>
              <c:delete val="1"/>
            </c:dLbl>
            <c:dLbl>
              <c:idx val="17"/>
              <c:delete val="1"/>
            </c:dLbl>
            <c:dLbl>
              <c:idx val="18"/>
              <c:delete val="1"/>
            </c:dLbl>
            <c:dLbl>
              <c:idx val="19"/>
              <c:delete val="1"/>
            </c:dLbl>
            <c:dLbl>
              <c:idx val="20"/>
              <c:delete val="1"/>
            </c:dLbl>
            <c:dLbl>
              <c:idx val="21"/>
              <c:delete val="1"/>
            </c:dLbl>
            <c:dLbl>
              <c:idx val="22"/>
              <c:delete val="1"/>
            </c:dLbl>
            <c:dLbl>
              <c:idx val="23"/>
              <c:delete val="1"/>
            </c:dLbl>
            <c:showLegendKey val="0"/>
            <c:showVal val="0"/>
            <c:showCatName val="1"/>
            <c:showSerName val="0"/>
            <c:showPercent val="1"/>
            <c:showBubbleSize val="0"/>
            <c:showLeaderLines val="1"/>
          </c:dLbls>
          <c:cat>
            <c:strRef>
              <c:f>'Año 2016'!$B$234:$B$257</c:f>
              <c:strCache>
                <c:ptCount val="24"/>
                <c:pt idx="0">
                  <c:v>Pichincha</c:v>
                </c:pt>
                <c:pt idx="1">
                  <c:v>Guayas</c:v>
                </c:pt>
                <c:pt idx="2">
                  <c:v>Azuay</c:v>
                </c:pt>
                <c:pt idx="3">
                  <c:v>Manabí</c:v>
                </c:pt>
                <c:pt idx="4">
                  <c:v>El Oro</c:v>
                </c:pt>
                <c:pt idx="5">
                  <c:v>Tungurahua</c:v>
                </c:pt>
                <c:pt idx="6">
                  <c:v>Los Ríos</c:v>
                </c:pt>
                <c:pt idx="7">
                  <c:v>Imbabura</c:v>
                </c:pt>
                <c:pt idx="8">
                  <c:v>Santo Domingo de los Tsachilas</c:v>
                </c:pt>
                <c:pt idx="9">
                  <c:v>Chimborazo</c:v>
                </c:pt>
                <c:pt idx="10">
                  <c:v>Esmeraldas</c:v>
                </c:pt>
                <c:pt idx="11">
                  <c:v>Loja</c:v>
                </c:pt>
                <c:pt idx="12">
                  <c:v>Cotopaxi</c:v>
                </c:pt>
                <c:pt idx="13">
                  <c:v>Santa Elena</c:v>
                </c:pt>
                <c:pt idx="14">
                  <c:v>Cañar</c:v>
                </c:pt>
                <c:pt idx="15">
                  <c:v>Sucumbíos</c:v>
                </c:pt>
                <c:pt idx="16">
                  <c:v>Orellana</c:v>
                </c:pt>
                <c:pt idx="17">
                  <c:v>Carchi</c:v>
                </c:pt>
                <c:pt idx="18">
                  <c:v>Pastaza</c:v>
                </c:pt>
                <c:pt idx="19">
                  <c:v>Bolívar</c:v>
                </c:pt>
                <c:pt idx="20">
                  <c:v>Zamora</c:v>
                </c:pt>
                <c:pt idx="21">
                  <c:v>Napo</c:v>
                </c:pt>
                <c:pt idx="22">
                  <c:v>Galapagos</c:v>
                </c:pt>
                <c:pt idx="23">
                  <c:v>Morona</c:v>
                </c:pt>
              </c:strCache>
            </c:strRef>
          </c:cat>
          <c:val>
            <c:numRef>
              <c:f>'Año 2016'!$O$234:$O$257</c:f>
              <c:numCache>
                <c:formatCode>#,##0</c:formatCode>
                <c:ptCount val="24"/>
                <c:pt idx="0">
                  <c:v>658.58333333333337</c:v>
                </c:pt>
                <c:pt idx="1">
                  <c:v>552.58333333333337</c:v>
                </c:pt>
                <c:pt idx="2">
                  <c:v>125</c:v>
                </c:pt>
                <c:pt idx="3">
                  <c:v>102.58333333333333</c:v>
                </c:pt>
                <c:pt idx="4">
                  <c:v>91.833333333333329</c:v>
                </c:pt>
                <c:pt idx="5">
                  <c:v>88.916666666666671</c:v>
                </c:pt>
                <c:pt idx="6">
                  <c:v>83.333333333333329</c:v>
                </c:pt>
                <c:pt idx="7">
                  <c:v>75.166666666666671</c:v>
                </c:pt>
                <c:pt idx="8">
                  <c:v>66.166666666666671</c:v>
                </c:pt>
                <c:pt idx="9">
                  <c:v>55.666666666666664</c:v>
                </c:pt>
                <c:pt idx="10">
                  <c:v>48.916666666666664</c:v>
                </c:pt>
                <c:pt idx="11">
                  <c:v>43.083333333333336</c:v>
                </c:pt>
                <c:pt idx="12">
                  <c:v>38.083333333333336</c:v>
                </c:pt>
                <c:pt idx="13">
                  <c:v>31</c:v>
                </c:pt>
                <c:pt idx="14">
                  <c:v>29.416666666666668</c:v>
                </c:pt>
                <c:pt idx="15">
                  <c:v>27.666666666666668</c:v>
                </c:pt>
                <c:pt idx="16">
                  <c:v>26.333333333333332</c:v>
                </c:pt>
                <c:pt idx="17">
                  <c:v>13.666666666666666</c:v>
                </c:pt>
                <c:pt idx="18">
                  <c:v>13.083333333333334</c:v>
                </c:pt>
                <c:pt idx="19">
                  <c:v>10.083333333333334</c:v>
                </c:pt>
                <c:pt idx="20">
                  <c:v>10</c:v>
                </c:pt>
                <c:pt idx="21">
                  <c:v>9.0833333333333339</c:v>
                </c:pt>
                <c:pt idx="22">
                  <c:v>6.666666666666667</c:v>
                </c:pt>
                <c:pt idx="23">
                  <c:v>6.666666666666667</c:v>
                </c:pt>
              </c:numCache>
            </c:numRef>
          </c:val>
        </c:ser>
        <c:dLbls>
          <c:showLegendKey val="0"/>
          <c:showVal val="0"/>
          <c:showCatName val="1"/>
          <c:showSerName val="0"/>
          <c:showPercent val="1"/>
          <c:showBubbleSize val="0"/>
          <c:showLeaderLines val="1"/>
        </c:dLbls>
        <c:firstSliceAng val="0"/>
      </c:pieChart>
    </c:plotArea>
    <c:plotVisOnly val="1"/>
    <c:dispBlanksAs val="gap"/>
    <c:showDLblsOverMax val="0"/>
  </c:chart>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es-EC"/>
  <c:roundedCorners val="0"/>
  <mc:AlternateContent xmlns:mc="http://schemas.openxmlformats.org/markup-compatibility/2006">
    <mc:Choice xmlns:c14="http://schemas.microsoft.com/office/drawing/2007/8/2/chart" Requires="c14">
      <c14:style val="105"/>
    </mc:Choice>
    <mc:Fallback>
      <c:style val="5"/>
    </mc:Fallback>
  </mc:AlternateContent>
  <c:chart>
    <c:title>
      <c:tx>
        <c:rich>
          <a:bodyPr/>
          <a:lstStyle/>
          <a:p>
            <a:pPr>
              <a:defRPr sz="1400"/>
            </a:pPr>
            <a:r>
              <a:rPr lang="es-EC" sz="1400"/>
              <a:t>% ATM</a:t>
            </a:r>
            <a:r>
              <a:rPr lang="es-EC" sz="1400" baseline="0"/>
              <a:t> en otros sitios</a:t>
            </a:r>
            <a:r>
              <a:rPr lang="es-EC" sz="1400"/>
              <a:t> por provincia</a:t>
            </a:r>
          </a:p>
        </c:rich>
      </c:tx>
      <c:layout/>
      <c:overlay val="0"/>
    </c:title>
    <c:autoTitleDeleted val="0"/>
    <c:plotArea>
      <c:layout>
        <c:manualLayout>
          <c:layoutTarget val="inner"/>
          <c:xMode val="edge"/>
          <c:yMode val="edge"/>
          <c:x val="0.3224985588255711"/>
          <c:y val="0.2179945250309249"/>
          <c:w val="0.45274149305555556"/>
          <c:h val="0.72438638888888884"/>
        </c:manualLayout>
      </c:layout>
      <c:pieChart>
        <c:varyColors val="1"/>
        <c:ser>
          <c:idx val="0"/>
          <c:order val="0"/>
          <c:spPr>
            <a:ln>
              <a:solidFill>
                <a:schemeClr val="tx1"/>
              </a:solidFill>
            </a:ln>
          </c:spPr>
          <c:dLbls>
            <c:dLbl>
              <c:idx val="0"/>
              <c:layout>
                <c:manualLayout>
                  <c:x val="1.9564843750000002E-2"/>
                  <c:y val="1.9324444444444446E-2"/>
                </c:manualLayout>
              </c:layout>
              <c:showLegendKey val="0"/>
              <c:showVal val="0"/>
              <c:showCatName val="1"/>
              <c:showSerName val="0"/>
              <c:showPercent val="1"/>
              <c:showBubbleSize val="0"/>
            </c:dLbl>
            <c:dLbl>
              <c:idx val="1"/>
              <c:layout>
                <c:manualLayout>
                  <c:x val="-4.3140885416666663E-2"/>
                  <c:y val="-3.5641388888888889E-2"/>
                </c:manualLayout>
              </c:layout>
              <c:showLegendKey val="0"/>
              <c:showVal val="0"/>
              <c:showCatName val="1"/>
              <c:showSerName val="0"/>
              <c:showPercent val="1"/>
              <c:showBubbleSize val="0"/>
            </c:dLbl>
            <c:dLbl>
              <c:idx val="2"/>
              <c:layout>
                <c:manualLayout>
                  <c:x val="-6.2238888888888892E-2"/>
                  <c:y val="0.13964944444444444"/>
                </c:manualLayout>
              </c:layout>
              <c:showLegendKey val="0"/>
              <c:showVal val="0"/>
              <c:showCatName val="1"/>
              <c:showSerName val="0"/>
              <c:showPercent val="1"/>
              <c:showBubbleSize val="0"/>
            </c:dLbl>
            <c:dLbl>
              <c:idx val="10"/>
              <c:delete val="1"/>
            </c:dLbl>
            <c:dLbl>
              <c:idx val="11"/>
              <c:delete val="1"/>
            </c:dLbl>
            <c:dLbl>
              <c:idx val="12"/>
              <c:layout>
                <c:manualLayout>
                  <c:x val="2.7357082278232681E-2"/>
                  <c:y val="-4.7416574061991713E-2"/>
                </c:manualLayout>
              </c:layout>
              <c:showLegendKey val="0"/>
              <c:showVal val="0"/>
              <c:showCatName val="1"/>
              <c:showSerName val="0"/>
              <c:showPercent val="1"/>
              <c:showBubbleSize val="0"/>
            </c:dLbl>
            <c:dLbl>
              <c:idx val="13"/>
              <c:delete val="1"/>
            </c:dLbl>
            <c:dLbl>
              <c:idx val="14"/>
              <c:delete val="1"/>
            </c:dLbl>
            <c:dLbl>
              <c:idx val="15"/>
              <c:delete val="1"/>
            </c:dLbl>
            <c:dLbl>
              <c:idx val="16"/>
              <c:delete val="1"/>
            </c:dLbl>
            <c:dLbl>
              <c:idx val="17"/>
              <c:delete val="1"/>
            </c:dLbl>
            <c:dLbl>
              <c:idx val="18"/>
              <c:delete val="1"/>
            </c:dLbl>
            <c:dLbl>
              <c:idx val="19"/>
              <c:delete val="1"/>
            </c:dLbl>
            <c:dLbl>
              <c:idx val="20"/>
              <c:delete val="1"/>
            </c:dLbl>
            <c:dLbl>
              <c:idx val="21"/>
              <c:delete val="1"/>
            </c:dLbl>
            <c:dLbl>
              <c:idx val="22"/>
              <c:delete val="1"/>
            </c:dLbl>
            <c:dLbl>
              <c:idx val="23"/>
              <c:delete val="1"/>
            </c:dLbl>
            <c:showLegendKey val="0"/>
            <c:showVal val="0"/>
            <c:showCatName val="1"/>
            <c:showSerName val="0"/>
            <c:showPercent val="1"/>
            <c:showBubbleSize val="0"/>
            <c:showLeaderLines val="1"/>
          </c:dLbls>
          <c:cat>
            <c:strRef>
              <c:f>'Año 2016'!$B$286:$B$309</c:f>
              <c:strCache>
                <c:ptCount val="24"/>
                <c:pt idx="0">
                  <c:v>Guayas</c:v>
                </c:pt>
                <c:pt idx="1">
                  <c:v>Pichincha</c:v>
                </c:pt>
                <c:pt idx="2">
                  <c:v>Manabí</c:v>
                </c:pt>
                <c:pt idx="3">
                  <c:v>Azuay</c:v>
                </c:pt>
                <c:pt idx="4">
                  <c:v>Tungurahua</c:v>
                </c:pt>
                <c:pt idx="5">
                  <c:v>Loja</c:v>
                </c:pt>
                <c:pt idx="6">
                  <c:v>Santa Elena</c:v>
                </c:pt>
                <c:pt idx="7">
                  <c:v>Los Ríos</c:v>
                </c:pt>
                <c:pt idx="8">
                  <c:v>Santo Domingo de los Tsachilas</c:v>
                </c:pt>
                <c:pt idx="9">
                  <c:v>Esmeraldas</c:v>
                </c:pt>
                <c:pt idx="10">
                  <c:v>El Oro</c:v>
                </c:pt>
                <c:pt idx="11">
                  <c:v>Imbabura</c:v>
                </c:pt>
                <c:pt idx="12">
                  <c:v>Cotopaxi</c:v>
                </c:pt>
                <c:pt idx="13">
                  <c:v>Chimborazo</c:v>
                </c:pt>
                <c:pt idx="14">
                  <c:v>Sucumbíos</c:v>
                </c:pt>
                <c:pt idx="15">
                  <c:v>Orellana</c:v>
                </c:pt>
                <c:pt idx="16">
                  <c:v>Cañar</c:v>
                </c:pt>
                <c:pt idx="17">
                  <c:v>Galapagos</c:v>
                </c:pt>
                <c:pt idx="18">
                  <c:v>Napo</c:v>
                </c:pt>
                <c:pt idx="19">
                  <c:v>Pastaza</c:v>
                </c:pt>
                <c:pt idx="20">
                  <c:v>Bolívar</c:v>
                </c:pt>
                <c:pt idx="21">
                  <c:v>Carchi</c:v>
                </c:pt>
                <c:pt idx="22">
                  <c:v>Morona</c:v>
                </c:pt>
                <c:pt idx="23">
                  <c:v>Zamora</c:v>
                </c:pt>
              </c:strCache>
            </c:strRef>
          </c:cat>
          <c:val>
            <c:numRef>
              <c:f>'Año 2016'!$O$286:$O$309</c:f>
              <c:numCache>
                <c:formatCode>#,##0</c:formatCode>
                <c:ptCount val="24"/>
                <c:pt idx="0">
                  <c:v>665.63636363636363</c:v>
                </c:pt>
                <c:pt idx="1">
                  <c:v>561.36363636363637</c:v>
                </c:pt>
                <c:pt idx="2">
                  <c:v>79.272727272727266</c:v>
                </c:pt>
                <c:pt idx="3">
                  <c:v>72.63636363636364</c:v>
                </c:pt>
                <c:pt idx="4">
                  <c:v>40.727272727272727</c:v>
                </c:pt>
                <c:pt idx="5">
                  <c:v>36.81818181818182</c:v>
                </c:pt>
                <c:pt idx="6">
                  <c:v>36.272727272727273</c:v>
                </c:pt>
                <c:pt idx="7">
                  <c:v>35.636363636363633</c:v>
                </c:pt>
                <c:pt idx="8">
                  <c:v>35.909090909090907</c:v>
                </c:pt>
                <c:pt idx="9">
                  <c:v>29.454545454545453</c:v>
                </c:pt>
                <c:pt idx="10">
                  <c:v>28.09090909090909</c:v>
                </c:pt>
                <c:pt idx="11">
                  <c:v>20.90909090909091</c:v>
                </c:pt>
                <c:pt idx="12">
                  <c:v>19.09090909090909</c:v>
                </c:pt>
                <c:pt idx="13">
                  <c:v>17.727272727272727</c:v>
                </c:pt>
                <c:pt idx="14">
                  <c:v>10.727272727272727</c:v>
                </c:pt>
                <c:pt idx="15">
                  <c:v>8.7272727272727266</c:v>
                </c:pt>
                <c:pt idx="16">
                  <c:v>5.6363636363636367</c:v>
                </c:pt>
                <c:pt idx="17">
                  <c:v>5.0909090909090908</c:v>
                </c:pt>
                <c:pt idx="18">
                  <c:v>4.9090909090909092</c:v>
                </c:pt>
                <c:pt idx="19">
                  <c:v>3</c:v>
                </c:pt>
                <c:pt idx="20">
                  <c:v>2.8181818181818183</c:v>
                </c:pt>
                <c:pt idx="21">
                  <c:v>1.9090909090909092</c:v>
                </c:pt>
                <c:pt idx="22">
                  <c:v>1.3636363636363635</c:v>
                </c:pt>
                <c:pt idx="23">
                  <c:v>1</c:v>
                </c:pt>
              </c:numCache>
            </c:numRef>
          </c:val>
        </c:ser>
        <c:dLbls>
          <c:showLegendKey val="0"/>
          <c:showVal val="0"/>
          <c:showCatName val="1"/>
          <c:showSerName val="0"/>
          <c:showPercent val="1"/>
          <c:showBubbleSize val="0"/>
          <c:showLeaderLines val="1"/>
        </c:dLbls>
        <c:firstSliceAng val="0"/>
      </c:pieChart>
    </c:plotArea>
    <c:plotVisOnly val="1"/>
    <c:dispBlanksAs val="gap"/>
    <c:showDLblsOverMax val="0"/>
  </c:chart>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es-EC"/>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400"/>
            </a:pPr>
            <a:r>
              <a:rPr lang="es-EC" sz="1400"/>
              <a:t>Posicionamiento</a:t>
            </a:r>
            <a:r>
              <a:rPr lang="es-EC" sz="1400" baseline="0"/>
              <a:t> de provincia por ATM</a:t>
            </a:r>
            <a:endParaRPr lang="es-EC" sz="1400"/>
          </a:p>
        </c:rich>
      </c:tx>
      <c:layout/>
      <c:overlay val="1"/>
    </c:title>
    <c:autoTitleDeleted val="0"/>
    <c:plotArea>
      <c:layout>
        <c:manualLayout>
          <c:layoutTarget val="inner"/>
          <c:xMode val="edge"/>
          <c:yMode val="edge"/>
          <c:x val="0.15491045385161786"/>
          <c:y val="0.15277777777777779"/>
          <c:w val="0.74066226366617793"/>
          <c:h val="0.73124234470691163"/>
        </c:manualLayout>
      </c:layout>
      <c:bubbleChart>
        <c:varyColors val="0"/>
        <c:ser>
          <c:idx val="0"/>
          <c:order val="0"/>
          <c:tx>
            <c:strRef>
              <c:f>'Año 2016'!$B$389</c:f>
              <c:strCache>
                <c:ptCount val="1"/>
                <c:pt idx="0">
                  <c:v>Pichincha</c:v>
                </c:pt>
              </c:strCache>
            </c:strRef>
          </c:tx>
          <c:spPr>
            <a:ln w="25400">
              <a:noFill/>
            </a:ln>
          </c:spPr>
          <c:invertIfNegative val="0"/>
          <c:dLbls>
            <c:dLbl>
              <c:idx val="0"/>
              <c:layout>
                <c:manualLayout>
                  <c:x val="-6.3718449826429529E-3"/>
                  <c:y val="-4.2548781741544153E-2"/>
                </c:manualLayout>
              </c:layout>
              <c:showLegendKey val="0"/>
              <c:showVal val="0"/>
              <c:showCatName val="0"/>
              <c:showSerName val="1"/>
              <c:showPercent val="0"/>
              <c:showBubbleSize val="0"/>
            </c:dLbl>
            <c:showLegendKey val="0"/>
            <c:showVal val="0"/>
            <c:showCatName val="0"/>
            <c:showSerName val="1"/>
            <c:showPercent val="0"/>
            <c:showBubbleSize val="0"/>
            <c:showLeaderLines val="0"/>
          </c:dLbls>
          <c:xVal>
            <c:numRef>
              <c:f>'Año 2016'!$C$389</c:f>
              <c:numCache>
                <c:formatCode>#,##0</c:formatCode>
                <c:ptCount val="1"/>
                <c:pt idx="0">
                  <c:v>678</c:v>
                </c:pt>
              </c:numCache>
            </c:numRef>
          </c:xVal>
          <c:yVal>
            <c:numRef>
              <c:f>'Año 2016'!$D$389</c:f>
              <c:numCache>
                <c:formatCode>#,##0</c:formatCode>
                <c:ptCount val="1"/>
                <c:pt idx="0">
                  <c:v>564</c:v>
                </c:pt>
              </c:numCache>
            </c:numRef>
          </c:yVal>
          <c:bubbleSize>
            <c:numRef>
              <c:f>'Año 2016'!$E$389</c:f>
              <c:numCache>
                <c:formatCode>#,##0</c:formatCode>
                <c:ptCount val="1"/>
                <c:pt idx="0">
                  <c:v>1243</c:v>
                </c:pt>
              </c:numCache>
            </c:numRef>
          </c:bubbleSize>
          <c:bubble3D val="1"/>
        </c:ser>
        <c:ser>
          <c:idx val="1"/>
          <c:order val="1"/>
          <c:tx>
            <c:strRef>
              <c:f>'Año 2016'!$B$390</c:f>
              <c:strCache>
                <c:ptCount val="1"/>
                <c:pt idx="0">
                  <c:v>Guayas</c:v>
                </c:pt>
              </c:strCache>
            </c:strRef>
          </c:tx>
          <c:spPr>
            <a:ln w="25400">
              <a:noFill/>
            </a:ln>
          </c:spPr>
          <c:invertIfNegative val="0"/>
          <c:dLbls>
            <c:dLbl>
              <c:idx val="0"/>
              <c:layout>
                <c:manualLayout>
                  <c:x val="-3.326935380678183E-2"/>
                  <c:y val="-0.11111111111111116"/>
                </c:manualLayout>
              </c:layout>
              <c:showLegendKey val="0"/>
              <c:showVal val="0"/>
              <c:showCatName val="0"/>
              <c:showSerName val="1"/>
              <c:showPercent val="0"/>
              <c:showBubbleSize val="0"/>
            </c:dLbl>
            <c:showLegendKey val="0"/>
            <c:showVal val="0"/>
            <c:showCatName val="0"/>
            <c:showSerName val="1"/>
            <c:showPercent val="0"/>
            <c:showBubbleSize val="0"/>
            <c:showLeaderLines val="0"/>
          </c:dLbls>
          <c:xVal>
            <c:numRef>
              <c:f>'Año 2016'!$C$390</c:f>
              <c:numCache>
                <c:formatCode>#,##0</c:formatCode>
                <c:ptCount val="1"/>
                <c:pt idx="0">
                  <c:v>579</c:v>
                </c:pt>
              </c:numCache>
            </c:numRef>
          </c:xVal>
          <c:yVal>
            <c:numRef>
              <c:f>'Año 2016'!$D$390</c:f>
              <c:numCache>
                <c:formatCode>#,##0</c:formatCode>
                <c:ptCount val="1"/>
                <c:pt idx="0">
                  <c:v>642</c:v>
                </c:pt>
              </c:numCache>
            </c:numRef>
          </c:yVal>
          <c:bubbleSize>
            <c:numRef>
              <c:f>'Año 2016'!$E$390</c:f>
              <c:numCache>
                <c:formatCode>#,##0</c:formatCode>
                <c:ptCount val="1"/>
                <c:pt idx="0">
                  <c:v>1221</c:v>
                </c:pt>
              </c:numCache>
            </c:numRef>
          </c:bubbleSize>
          <c:bubble3D val="1"/>
        </c:ser>
        <c:ser>
          <c:idx val="2"/>
          <c:order val="2"/>
          <c:tx>
            <c:strRef>
              <c:f>'Año 2016'!$B$391</c:f>
              <c:strCache>
                <c:ptCount val="1"/>
                <c:pt idx="0">
                  <c:v>Azuay</c:v>
                </c:pt>
              </c:strCache>
            </c:strRef>
          </c:tx>
          <c:spPr>
            <a:ln w="25400">
              <a:noFill/>
            </a:ln>
          </c:spPr>
          <c:invertIfNegative val="0"/>
          <c:dLbls>
            <c:dLbl>
              <c:idx val="0"/>
              <c:layout>
                <c:manualLayout>
                  <c:x val="2.5230235985918346E-3"/>
                  <c:y val="-4.56115508748089E-2"/>
                </c:manualLayout>
              </c:layout>
              <c:showLegendKey val="0"/>
              <c:showVal val="0"/>
              <c:showCatName val="0"/>
              <c:showSerName val="1"/>
              <c:showPercent val="0"/>
              <c:showBubbleSize val="0"/>
            </c:dLbl>
            <c:showLegendKey val="0"/>
            <c:showVal val="0"/>
            <c:showCatName val="0"/>
            <c:showSerName val="1"/>
            <c:showPercent val="0"/>
            <c:showBubbleSize val="0"/>
            <c:showLeaderLines val="0"/>
          </c:dLbls>
          <c:xVal>
            <c:numRef>
              <c:f>'Año 2016'!$C$391</c:f>
              <c:numCache>
                <c:formatCode>#,##0</c:formatCode>
                <c:ptCount val="1"/>
                <c:pt idx="0">
                  <c:v>144</c:v>
                </c:pt>
              </c:numCache>
            </c:numRef>
          </c:xVal>
          <c:yVal>
            <c:numRef>
              <c:f>'Año 2016'!$D$391</c:f>
              <c:numCache>
                <c:formatCode>#,##0</c:formatCode>
                <c:ptCount val="1"/>
                <c:pt idx="0">
                  <c:v>55</c:v>
                </c:pt>
              </c:numCache>
            </c:numRef>
          </c:yVal>
          <c:bubbleSize>
            <c:numRef>
              <c:f>'Año 2016'!$E$391</c:f>
              <c:numCache>
                <c:formatCode>#,##0</c:formatCode>
                <c:ptCount val="1"/>
                <c:pt idx="0">
                  <c:v>199</c:v>
                </c:pt>
              </c:numCache>
            </c:numRef>
          </c:bubbleSize>
          <c:bubble3D val="1"/>
        </c:ser>
        <c:ser>
          <c:idx val="3"/>
          <c:order val="3"/>
          <c:tx>
            <c:strRef>
              <c:f>'Año 2016'!$B$392</c:f>
              <c:strCache>
                <c:ptCount val="1"/>
                <c:pt idx="0">
                  <c:v>Manabí</c:v>
                </c:pt>
              </c:strCache>
            </c:strRef>
          </c:tx>
          <c:spPr>
            <a:ln w="25400">
              <a:noFill/>
            </a:ln>
          </c:spPr>
          <c:invertIfNegative val="0"/>
          <c:dLbls>
            <c:dLbl>
              <c:idx val="0"/>
              <c:layout>
                <c:manualLayout>
                  <c:x val="-0.10121379048780432"/>
                  <c:y val="-7.6758688635977582E-2"/>
                </c:manualLayout>
              </c:layout>
              <c:showLegendKey val="0"/>
              <c:showVal val="0"/>
              <c:showCatName val="0"/>
              <c:showSerName val="1"/>
              <c:showPercent val="0"/>
              <c:showBubbleSize val="0"/>
            </c:dLbl>
            <c:showLegendKey val="0"/>
            <c:showVal val="0"/>
            <c:showCatName val="0"/>
            <c:showSerName val="1"/>
            <c:showPercent val="0"/>
            <c:showBubbleSize val="0"/>
            <c:showLeaderLines val="0"/>
          </c:dLbls>
          <c:xVal>
            <c:numRef>
              <c:f>'Año 2016'!$C$392</c:f>
              <c:numCache>
                <c:formatCode>#,##0</c:formatCode>
                <c:ptCount val="1"/>
                <c:pt idx="0">
                  <c:v>106</c:v>
                </c:pt>
              </c:numCache>
            </c:numRef>
          </c:xVal>
          <c:yVal>
            <c:numRef>
              <c:f>'Año 2016'!$D$392</c:f>
              <c:numCache>
                <c:formatCode>#,##0</c:formatCode>
                <c:ptCount val="1"/>
                <c:pt idx="0">
                  <c:v>89</c:v>
                </c:pt>
              </c:numCache>
            </c:numRef>
          </c:yVal>
          <c:bubbleSize>
            <c:numRef>
              <c:f>'Año 2016'!$E$392</c:f>
              <c:numCache>
                <c:formatCode>#,##0</c:formatCode>
                <c:ptCount val="1"/>
                <c:pt idx="0">
                  <c:v>194</c:v>
                </c:pt>
              </c:numCache>
            </c:numRef>
          </c:bubbleSize>
          <c:bubble3D val="1"/>
        </c:ser>
        <c:ser>
          <c:idx val="4"/>
          <c:order val="4"/>
          <c:tx>
            <c:strRef>
              <c:f>'Año 2016'!$B$393</c:f>
              <c:strCache>
                <c:ptCount val="1"/>
                <c:pt idx="0">
                  <c:v>Tungurahua</c:v>
                </c:pt>
              </c:strCache>
            </c:strRef>
          </c:tx>
          <c:spPr>
            <a:ln w="25400">
              <a:noFill/>
            </a:ln>
          </c:spPr>
          <c:invertIfNegative val="0"/>
          <c:dLbls>
            <c:dLbl>
              <c:idx val="0"/>
              <c:layout>
                <c:manualLayout>
                  <c:x val="-7.9334612923864345E-2"/>
                  <c:y val="0"/>
                </c:manualLayout>
              </c:layout>
              <c:showLegendKey val="0"/>
              <c:showVal val="0"/>
              <c:showCatName val="0"/>
              <c:showSerName val="1"/>
              <c:showPercent val="0"/>
              <c:showBubbleSize val="0"/>
            </c:dLbl>
            <c:showLegendKey val="0"/>
            <c:showVal val="0"/>
            <c:showCatName val="0"/>
            <c:showSerName val="1"/>
            <c:showPercent val="0"/>
            <c:showBubbleSize val="0"/>
            <c:showLeaderLines val="0"/>
          </c:dLbls>
          <c:xVal>
            <c:numRef>
              <c:f>'Año 2016'!$C$393</c:f>
              <c:numCache>
                <c:formatCode>#,##0</c:formatCode>
                <c:ptCount val="1"/>
                <c:pt idx="0">
                  <c:v>93</c:v>
                </c:pt>
              </c:numCache>
            </c:numRef>
          </c:xVal>
          <c:yVal>
            <c:numRef>
              <c:f>'Año 2016'!$D$393</c:f>
              <c:numCache>
                <c:formatCode>#,##0</c:formatCode>
                <c:ptCount val="1"/>
                <c:pt idx="0">
                  <c:v>37</c:v>
                </c:pt>
              </c:numCache>
            </c:numRef>
          </c:yVal>
          <c:bubbleSize>
            <c:numRef>
              <c:f>'Año 2016'!$E$393</c:f>
              <c:numCache>
                <c:formatCode>#,##0</c:formatCode>
                <c:ptCount val="1"/>
                <c:pt idx="0">
                  <c:v>130</c:v>
                </c:pt>
              </c:numCache>
            </c:numRef>
          </c:bubbleSize>
          <c:bubble3D val="1"/>
        </c:ser>
        <c:dLbls>
          <c:showLegendKey val="0"/>
          <c:showVal val="0"/>
          <c:showCatName val="0"/>
          <c:showSerName val="0"/>
          <c:showPercent val="0"/>
          <c:showBubbleSize val="0"/>
        </c:dLbls>
        <c:bubbleScale val="100"/>
        <c:showNegBubbles val="0"/>
        <c:axId val="46125824"/>
        <c:axId val="46127744"/>
      </c:bubbleChart>
      <c:valAx>
        <c:axId val="46125824"/>
        <c:scaling>
          <c:orientation val="minMax"/>
          <c:min val="0"/>
        </c:scaling>
        <c:delete val="0"/>
        <c:axPos val="b"/>
        <c:title>
          <c:tx>
            <c:rich>
              <a:bodyPr/>
              <a:lstStyle/>
              <a:p>
                <a:pPr>
                  <a:defRPr/>
                </a:pPr>
                <a:r>
                  <a:rPr lang="es-EC"/>
                  <a:t>ATM</a:t>
                </a:r>
                <a:r>
                  <a:rPr lang="es-EC" baseline="0"/>
                  <a:t> en oficina</a:t>
                </a:r>
                <a:endParaRPr lang="es-EC"/>
              </a:p>
            </c:rich>
          </c:tx>
          <c:layout/>
          <c:overlay val="0"/>
        </c:title>
        <c:numFmt formatCode="#,##0" sourceLinked="1"/>
        <c:majorTickMark val="out"/>
        <c:minorTickMark val="none"/>
        <c:tickLblPos val="nextTo"/>
        <c:crossAx val="46127744"/>
        <c:crosses val="autoZero"/>
        <c:crossBetween val="midCat"/>
      </c:valAx>
      <c:valAx>
        <c:axId val="46127744"/>
        <c:scaling>
          <c:orientation val="minMax"/>
          <c:min val="0"/>
        </c:scaling>
        <c:delete val="0"/>
        <c:axPos val="l"/>
        <c:majorGridlines>
          <c:spPr>
            <a:ln>
              <a:noFill/>
            </a:ln>
          </c:spPr>
        </c:majorGridlines>
        <c:title>
          <c:tx>
            <c:rich>
              <a:bodyPr rot="-5400000" vert="horz"/>
              <a:lstStyle/>
              <a:p>
                <a:pPr>
                  <a:defRPr/>
                </a:pPr>
                <a:r>
                  <a:rPr lang="es-EC"/>
                  <a:t>ATM</a:t>
                </a:r>
                <a:r>
                  <a:rPr lang="es-EC" baseline="0"/>
                  <a:t> en otro sitio</a:t>
                </a:r>
                <a:endParaRPr lang="es-EC"/>
              </a:p>
            </c:rich>
          </c:tx>
          <c:layout/>
          <c:overlay val="0"/>
        </c:title>
        <c:numFmt formatCode="#,##0" sourceLinked="0"/>
        <c:majorTickMark val="out"/>
        <c:minorTickMark val="none"/>
        <c:tickLblPos val="nextTo"/>
        <c:txPr>
          <a:bodyPr/>
          <a:lstStyle/>
          <a:p>
            <a:pPr>
              <a:defRPr sz="800"/>
            </a:pPr>
            <a:endParaRPr lang="es-EC"/>
          </a:p>
        </c:txPr>
        <c:crossAx val="46125824"/>
        <c:crosses val="autoZero"/>
        <c:crossBetween val="midCat"/>
      </c:valAx>
      <c:spPr>
        <a:ln>
          <a:solidFill>
            <a:schemeClr val="accent1"/>
          </a:solidFill>
        </a:ln>
      </c:spPr>
    </c:plotArea>
    <c:plotVisOnly val="1"/>
    <c:dispBlanksAs val="gap"/>
    <c:showDLblsOverMax val="0"/>
  </c:chart>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es-EC"/>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400"/>
            </a:pPr>
            <a:r>
              <a:rPr lang="es-EC" sz="1400"/>
              <a:t>ATM</a:t>
            </a:r>
            <a:r>
              <a:rPr lang="es-EC" sz="1400" baseline="0"/>
              <a:t> en oficina por entidad</a:t>
            </a:r>
            <a:endParaRPr lang="es-EC" sz="1400"/>
          </a:p>
        </c:rich>
      </c:tx>
      <c:layout/>
      <c:overlay val="0"/>
    </c:title>
    <c:autoTitleDeleted val="0"/>
    <c:plotArea>
      <c:layout/>
      <c:lineChart>
        <c:grouping val="standard"/>
        <c:varyColors val="0"/>
        <c:ser>
          <c:idx val="0"/>
          <c:order val="0"/>
          <c:tx>
            <c:strRef>
              <c:f>'Año 2016'!$B$52</c:f>
              <c:strCache>
                <c:ptCount val="1"/>
                <c:pt idx="0">
                  <c:v>Banco Pichincha</c:v>
                </c:pt>
              </c:strCache>
            </c:strRef>
          </c:tx>
          <c:cat>
            <c:strRef>
              <c:f>'Año 2016'!$C$51:$N$51</c:f>
              <c:strCache>
                <c:ptCount val="12"/>
                <c:pt idx="0">
                  <c:v>Enero 2016</c:v>
                </c:pt>
                <c:pt idx="1">
                  <c:v>Febrero 2016</c:v>
                </c:pt>
                <c:pt idx="2">
                  <c:v>Marzo 2016</c:v>
                </c:pt>
                <c:pt idx="3">
                  <c:v>Abril 2016</c:v>
                </c:pt>
                <c:pt idx="4">
                  <c:v>Mayo 2016</c:v>
                </c:pt>
                <c:pt idx="5">
                  <c:v>Junio 2016</c:v>
                </c:pt>
                <c:pt idx="6">
                  <c:v>Julio 2016</c:v>
                </c:pt>
                <c:pt idx="7">
                  <c:v>Agosto 2016</c:v>
                </c:pt>
                <c:pt idx="8">
                  <c:v>Septiembre 2016</c:v>
                </c:pt>
                <c:pt idx="9">
                  <c:v> Octubre 2016</c:v>
                </c:pt>
                <c:pt idx="10">
                  <c:v>Noviembre 2016</c:v>
                </c:pt>
                <c:pt idx="11">
                  <c:v>Diciembre 2016</c:v>
                </c:pt>
              </c:strCache>
            </c:strRef>
          </c:cat>
          <c:val>
            <c:numRef>
              <c:f>'Año 2016'!$C$52:$N$52</c:f>
              <c:numCache>
                <c:formatCode>#,##0</c:formatCode>
                <c:ptCount val="12"/>
                <c:pt idx="0">
                  <c:v>794</c:v>
                </c:pt>
                <c:pt idx="1">
                  <c:v>800</c:v>
                </c:pt>
                <c:pt idx="2">
                  <c:v>786</c:v>
                </c:pt>
                <c:pt idx="3">
                  <c:v>757</c:v>
                </c:pt>
                <c:pt idx="4">
                  <c:v>751</c:v>
                </c:pt>
                <c:pt idx="5">
                  <c:v>751</c:v>
                </c:pt>
                <c:pt idx="6">
                  <c:v>752</c:v>
                </c:pt>
                <c:pt idx="7">
                  <c:v>754</c:v>
                </c:pt>
                <c:pt idx="8">
                  <c:v>756</c:v>
                </c:pt>
                <c:pt idx="9">
                  <c:v>768</c:v>
                </c:pt>
                <c:pt idx="10">
                  <c:v>778</c:v>
                </c:pt>
                <c:pt idx="11">
                  <c:v>780</c:v>
                </c:pt>
              </c:numCache>
            </c:numRef>
          </c:val>
          <c:smooth val="1"/>
        </c:ser>
        <c:ser>
          <c:idx val="1"/>
          <c:order val="1"/>
          <c:tx>
            <c:strRef>
              <c:f>'Año 2016'!$B$53</c:f>
              <c:strCache>
                <c:ptCount val="1"/>
                <c:pt idx="0">
                  <c:v>Banco de Guayaquil</c:v>
                </c:pt>
              </c:strCache>
            </c:strRef>
          </c:tx>
          <c:cat>
            <c:strRef>
              <c:f>'Año 2016'!$C$51:$N$51</c:f>
              <c:strCache>
                <c:ptCount val="12"/>
                <c:pt idx="0">
                  <c:v>Enero 2016</c:v>
                </c:pt>
                <c:pt idx="1">
                  <c:v>Febrero 2016</c:v>
                </c:pt>
                <c:pt idx="2">
                  <c:v>Marzo 2016</c:v>
                </c:pt>
                <c:pt idx="3">
                  <c:v>Abril 2016</c:v>
                </c:pt>
                <c:pt idx="4">
                  <c:v>Mayo 2016</c:v>
                </c:pt>
                <c:pt idx="5">
                  <c:v>Junio 2016</c:v>
                </c:pt>
                <c:pt idx="6">
                  <c:v>Julio 2016</c:v>
                </c:pt>
                <c:pt idx="7">
                  <c:v>Agosto 2016</c:v>
                </c:pt>
                <c:pt idx="8">
                  <c:v>Septiembre 2016</c:v>
                </c:pt>
                <c:pt idx="9">
                  <c:v> Octubre 2016</c:v>
                </c:pt>
                <c:pt idx="10">
                  <c:v>Noviembre 2016</c:v>
                </c:pt>
                <c:pt idx="11">
                  <c:v>Diciembre 2016</c:v>
                </c:pt>
              </c:strCache>
            </c:strRef>
          </c:cat>
          <c:val>
            <c:numRef>
              <c:f>'Año 2016'!$C$53:$N$53</c:f>
              <c:numCache>
                <c:formatCode>#,##0</c:formatCode>
                <c:ptCount val="12"/>
                <c:pt idx="0">
                  <c:v>372</c:v>
                </c:pt>
                <c:pt idx="1">
                  <c:v>375</c:v>
                </c:pt>
                <c:pt idx="2">
                  <c:v>373</c:v>
                </c:pt>
                <c:pt idx="3">
                  <c:v>373</c:v>
                </c:pt>
                <c:pt idx="4">
                  <c:v>370</c:v>
                </c:pt>
                <c:pt idx="5">
                  <c:v>370</c:v>
                </c:pt>
                <c:pt idx="6">
                  <c:v>369</c:v>
                </c:pt>
                <c:pt idx="7">
                  <c:v>367</c:v>
                </c:pt>
                <c:pt idx="8">
                  <c:v>366</c:v>
                </c:pt>
                <c:pt idx="9">
                  <c:v>363</c:v>
                </c:pt>
                <c:pt idx="10">
                  <c:v>368</c:v>
                </c:pt>
                <c:pt idx="11">
                  <c:v>367</c:v>
                </c:pt>
              </c:numCache>
            </c:numRef>
          </c:val>
          <c:smooth val="1"/>
        </c:ser>
        <c:ser>
          <c:idx val="2"/>
          <c:order val="2"/>
          <c:tx>
            <c:strRef>
              <c:f>'Año 2016'!$B$54</c:f>
              <c:strCache>
                <c:ptCount val="1"/>
                <c:pt idx="0">
                  <c:v>Produbanco Grupo Promerica</c:v>
                </c:pt>
              </c:strCache>
            </c:strRef>
          </c:tx>
          <c:cat>
            <c:strRef>
              <c:f>'Año 2016'!$C$51:$N$51</c:f>
              <c:strCache>
                <c:ptCount val="12"/>
                <c:pt idx="0">
                  <c:v>Enero 2016</c:v>
                </c:pt>
                <c:pt idx="1">
                  <c:v>Febrero 2016</c:v>
                </c:pt>
                <c:pt idx="2">
                  <c:v>Marzo 2016</c:v>
                </c:pt>
                <c:pt idx="3">
                  <c:v>Abril 2016</c:v>
                </c:pt>
                <c:pt idx="4">
                  <c:v>Mayo 2016</c:v>
                </c:pt>
                <c:pt idx="5">
                  <c:v>Junio 2016</c:v>
                </c:pt>
                <c:pt idx="6">
                  <c:v>Julio 2016</c:v>
                </c:pt>
                <c:pt idx="7">
                  <c:v>Agosto 2016</c:v>
                </c:pt>
                <c:pt idx="8">
                  <c:v>Septiembre 2016</c:v>
                </c:pt>
                <c:pt idx="9">
                  <c:v> Octubre 2016</c:v>
                </c:pt>
                <c:pt idx="10">
                  <c:v>Noviembre 2016</c:v>
                </c:pt>
                <c:pt idx="11">
                  <c:v>Diciembre 2016</c:v>
                </c:pt>
              </c:strCache>
            </c:strRef>
          </c:cat>
          <c:val>
            <c:numRef>
              <c:f>'Año 2016'!$C$54:$N$54</c:f>
              <c:numCache>
                <c:formatCode>#,##0</c:formatCode>
                <c:ptCount val="12"/>
                <c:pt idx="0">
                  <c:v>228</c:v>
                </c:pt>
                <c:pt idx="1">
                  <c:v>230</c:v>
                </c:pt>
                <c:pt idx="2">
                  <c:v>237</c:v>
                </c:pt>
                <c:pt idx="3">
                  <c:v>234</c:v>
                </c:pt>
                <c:pt idx="4">
                  <c:v>235</c:v>
                </c:pt>
                <c:pt idx="5">
                  <c:v>236</c:v>
                </c:pt>
                <c:pt idx="6">
                  <c:v>236</c:v>
                </c:pt>
                <c:pt idx="7">
                  <c:v>236</c:v>
                </c:pt>
                <c:pt idx="8">
                  <c:v>235</c:v>
                </c:pt>
                <c:pt idx="9">
                  <c:v>239</c:v>
                </c:pt>
                <c:pt idx="10">
                  <c:v>242</c:v>
                </c:pt>
                <c:pt idx="11">
                  <c:v>239</c:v>
                </c:pt>
              </c:numCache>
            </c:numRef>
          </c:val>
          <c:smooth val="0"/>
        </c:ser>
        <c:ser>
          <c:idx val="3"/>
          <c:order val="3"/>
          <c:tx>
            <c:strRef>
              <c:f>'Año 2016'!$B$55</c:f>
              <c:strCache>
                <c:ptCount val="1"/>
                <c:pt idx="0">
                  <c:v>Banco del Pacífico</c:v>
                </c:pt>
              </c:strCache>
            </c:strRef>
          </c:tx>
          <c:cat>
            <c:strRef>
              <c:f>'Año 2016'!$C$51:$N$51</c:f>
              <c:strCache>
                <c:ptCount val="12"/>
                <c:pt idx="0">
                  <c:v>Enero 2016</c:v>
                </c:pt>
                <c:pt idx="1">
                  <c:v>Febrero 2016</c:v>
                </c:pt>
                <c:pt idx="2">
                  <c:v>Marzo 2016</c:v>
                </c:pt>
                <c:pt idx="3">
                  <c:v>Abril 2016</c:v>
                </c:pt>
                <c:pt idx="4">
                  <c:v>Mayo 2016</c:v>
                </c:pt>
                <c:pt idx="5">
                  <c:v>Junio 2016</c:v>
                </c:pt>
                <c:pt idx="6">
                  <c:v>Julio 2016</c:v>
                </c:pt>
                <c:pt idx="7">
                  <c:v>Agosto 2016</c:v>
                </c:pt>
                <c:pt idx="8">
                  <c:v>Septiembre 2016</c:v>
                </c:pt>
                <c:pt idx="9">
                  <c:v> Octubre 2016</c:v>
                </c:pt>
                <c:pt idx="10">
                  <c:v>Noviembre 2016</c:v>
                </c:pt>
                <c:pt idx="11">
                  <c:v>Diciembre 2016</c:v>
                </c:pt>
              </c:strCache>
            </c:strRef>
          </c:cat>
          <c:val>
            <c:numRef>
              <c:f>'Año 2016'!$C$55:$N$55</c:f>
              <c:numCache>
                <c:formatCode>#,##0</c:formatCode>
                <c:ptCount val="12"/>
                <c:pt idx="0">
                  <c:v>206</c:v>
                </c:pt>
                <c:pt idx="1">
                  <c:v>211</c:v>
                </c:pt>
                <c:pt idx="2">
                  <c:v>211</c:v>
                </c:pt>
                <c:pt idx="3">
                  <c:v>211</c:v>
                </c:pt>
                <c:pt idx="4">
                  <c:v>212</c:v>
                </c:pt>
                <c:pt idx="5">
                  <c:v>215</c:v>
                </c:pt>
                <c:pt idx="6">
                  <c:v>212</c:v>
                </c:pt>
                <c:pt idx="7">
                  <c:v>214</c:v>
                </c:pt>
                <c:pt idx="8">
                  <c:v>213</c:v>
                </c:pt>
                <c:pt idx="9">
                  <c:v>210</c:v>
                </c:pt>
                <c:pt idx="10">
                  <c:v>209</c:v>
                </c:pt>
                <c:pt idx="11">
                  <c:v>210</c:v>
                </c:pt>
              </c:numCache>
            </c:numRef>
          </c:val>
          <c:smooth val="0"/>
        </c:ser>
        <c:ser>
          <c:idx val="4"/>
          <c:order val="4"/>
          <c:tx>
            <c:strRef>
              <c:f>'Año 2016'!$B$56</c:f>
              <c:strCache>
                <c:ptCount val="1"/>
                <c:pt idx="0">
                  <c:v>Banco Internacional</c:v>
                </c:pt>
              </c:strCache>
            </c:strRef>
          </c:tx>
          <c:cat>
            <c:strRef>
              <c:f>'Año 2016'!$C$51:$N$51</c:f>
              <c:strCache>
                <c:ptCount val="12"/>
                <c:pt idx="0">
                  <c:v>Enero 2016</c:v>
                </c:pt>
                <c:pt idx="1">
                  <c:v>Febrero 2016</c:v>
                </c:pt>
                <c:pt idx="2">
                  <c:v>Marzo 2016</c:v>
                </c:pt>
                <c:pt idx="3">
                  <c:v>Abril 2016</c:v>
                </c:pt>
                <c:pt idx="4">
                  <c:v>Mayo 2016</c:v>
                </c:pt>
                <c:pt idx="5">
                  <c:v>Junio 2016</c:v>
                </c:pt>
                <c:pt idx="6">
                  <c:v>Julio 2016</c:v>
                </c:pt>
                <c:pt idx="7">
                  <c:v>Agosto 2016</c:v>
                </c:pt>
                <c:pt idx="8">
                  <c:v>Septiembre 2016</c:v>
                </c:pt>
                <c:pt idx="9">
                  <c:v> Octubre 2016</c:v>
                </c:pt>
                <c:pt idx="10">
                  <c:v>Noviembre 2016</c:v>
                </c:pt>
                <c:pt idx="11">
                  <c:v>Diciembre 2016</c:v>
                </c:pt>
              </c:strCache>
            </c:strRef>
          </c:cat>
          <c:val>
            <c:numRef>
              <c:f>'Año 2016'!$C$56:$N$56</c:f>
              <c:numCache>
                <c:formatCode>#,##0</c:formatCode>
                <c:ptCount val="12"/>
                <c:pt idx="0">
                  <c:v>167</c:v>
                </c:pt>
                <c:pt idx="1">
                  <c:v>169</c:v>
                </c:pt>
                <c:pt idx="2">
                  <c:v>171</c:v>
                </c:pt>
                <c:pt idx="3">
                  <c:v>170</c:v>
                </c:pt>
                <c:pt idx="4">
                  <c:v>161</c:v>
                </c:pt>
                <c:pt idx="5">
                  <c:v>161</c:v>
                </c:pt>
                <c:pt idx="6">
                  <c:v>164</c:v>
                </c:pt>
                <c:pt idx="7">
                  <c:v>164</c:v>
                </c:pt>
                <c:pt idx="8">
                  <c:v>167</c:v>
                </c:pt>
                <c:pt idx="9">
                  <c:v>168</c:v>
                </c:pt>
                <c:pt idx="10">
                  <c:v>169</c:v>
                </c:pt>
                <c:pt idx="11">
                  <c:v>170</c:v>
                </c:pt>
              </c:numCache>
            </c:numRef>
          </c:val>
          <c:smooth val="0"/>
        </c:ser>
        <c:ser>
          <c:idx val="5"/>
          <c:order val="5"/>
          <c:tx>
            <c:strRef>
              <c:f>'Año 2016'!$B$57</c:f>
              <c:strCache>
                <c:ptCount val="1"/>
                <c:pt idx="0">
                  <c:v>Banco del Austro</c:v>
                </c:pt>
              </c:strCache>
            </c:strRef>
          </c:tx>
          <c:cat>
            <c:strRef>
              <c:f>'Año 2016'!$C$51:$N$51</c:f>
              <c:strCache>
                <c:ptCount val="12"/>
                <c:pt idx="0">
                  <c:v>Enero 2016</c:v>
                </c:pt>
                <c:pt idx="1">
                  <c:v>Febrero 2016</c:v>
                </c:pt>
                <c:pt idx="2">
                  <c:v>Marzo 2016</c:v>
                </c:pt>
                <c:pt idx="3">
                  <c:v>Abril 2016</c:v>
                </c:pt>
                <c:pt idx="4">
                  <c:v>Mayo 2016</c:v>
                </c:pt>
                <c:pt idx="5">
                  <c:v>Junio 2016</c:v>
                </c:pt>
                <c:pt idx="6">
                  <c:v>Julio 2016</c:v>
                </c:pt>
                <c:pt idx="7">
                  <c:v>Agosto 2016</c:v>
                </c:pt>
                <c:pt idx="8">
                  <c:v>Septiembre 2016</c:v>
                </c:pt>
                <c:pt idx="9">
                  <c:v> Octubre 2016</c:v>
                </c:pt>
                <c:pt idx="10">
                  <c:v>Noviembre 2016</c:v>
                </c:pt>
                <c:pt idx="11">
                  <c:v>Diciembre 2016</c:v>
                </c:pt>
              </c:strCache>
            </c:strRef>
          </c:cat>
          <c:val>
            <c:numRef>
              <c:f>'Año 2016'!$C$57:$N$57</c:f>
              <c:numCache>
                <c:formatCode>#,##0</c:formatCode>
                <c:ptCount val="12"/>
                <c:pt idx="0">
                  <c:v>135</c:v>
                </c:pt>
                <c:pt idx="1">
                  <c:v>135</c:v>
                </c:pt>
                <c:pt idx="2">
                  <c:v>135</c:v>
                </c:pt>
                <c:pt idx="3">
                  <c:v>135</c:v>
                </c:pt>
                <c:pt idx="4">
                  <c:v>135</c:v>
                </c:pt>
                <c:pt idx="5">
                  <c:v>135</c:v>
                </c:pt>
                <c:pt idx="6">
                  <c:v>139</c:v>
                </c:pt>
                <c:pt idx="7">
                  <c:v>87</c:v>
                </c:pt>
                <c:pt idx="8">
                  <c:v>89</c:v>
                </c:pt>
                <c:pt idx="9">
                  <c:v>89</c:v>
                </c:pt>
                <c:pt idx="10">
                  <c:v>178</c:v>
                </c:pt>
                <c:pt idx="11">
                  <c:v>178</c:v>
                </c:pt>
              </c:numCache>
            </c:numRef>
          </c:val>
          <c:smooth val="0"/>
        </c:ser>
        <c:ser>
          <c:idx val="6"/>
          <c:order val="6"/>
          <c:tx>
            <c:strRef>
              <c:f>'Año 2016'!$B$58</c:f>
              <c:strCache>
                <c:ptCount val="1"/>
                <c:pt idx="0">
                  <c:v>Banco Bolivariano</c:v>
                </c:pt>
              </c:strCache>
            </c:strRef>
          </c:tx>
          <c:cat>
            <c:strRef>
              <c:f>'Año 2016'!$C$51:$N$51</c:f>
              <c:strCache>
                <c:ptCount val="12"/>
                <c:pt idx="0">
                  <c:v>Enero 2016</c:v>
                </c:pt>
                <c:pt idx="1">
                  <c:v>Febrero 2016</c:v>
                </c:pt>
                <c:pt idx="2">
                  <c:v>Marzo 2016</c:v>
                </c:pt>
                <c:pt idx="3">
                  <c:v>Abril 2016</c:v>
                </c:pt>
                <c:pt idx="4">
                  <c:v>Mayo 2016</c:v>
                </c:pt>
                <c:pt idx="5">
                  <c:v>Junio 2016</c:v>
                </c:pt>
                <c:pt idx="6">
                  <c:v>Julio 2016</c:v>
                </c:pt>
                <c:pt idx="7">
                  <c:v>Agosto 2016</c:v>
                </c:pt>
                <c:pt idx="8">
                  <c:v>Septiembre 2016</c:v>
                </c:pt>
                <c:pt idx="9">
                  <c:v> Octubre 2016</c:v>
                </c:pt>
                <c:pt idx="10">
                  <c:v>Noviembre 2016</c:v>
                </c:pt>
                <c:pt idx="11">
                  <c:v>Diciembre 2016</c:v>
                </c:pt>
              </c:strCache>
            </c:strRef>
          </c:cat>
          <c:val>
            <c:numRef>
              <c:f>'Año 2016'!$C$58:$N$58</c:f>
              <c:numCache>
                <c:formatCode>#,##0</c:formatCode>
                <c:ptCount val="12"/>
                <c:pt idx="0">
                  <c:v>103</c:v>
                </c:pt>
                <c:pt idx="1">
                  <c:v>104</c:v>
                </c:pt>
                <c:pt idx="2">
                  <c:v>104</c:v>
                </c:pt>
                <c:pt idx="3">
                  <c:v>104</c:v>
                </c:pt>
                <c:pt idx="4">
                  <c:v>104</c:v>
                </c:pt>
                <c:pt idx="5">
                  <c:v>104</c:v>
                </c:pt>
                <c:pt idx="6">
                  <c:v>102</c:v>
                </c:pt>
                <c:pt idx="7">
                  <c:v>96</c:v>
                </c:pt>
                <c:pt idx="8">
                  <c:v>97</c:v>
                </c:pt>
                <c:pt idx="9">
                  <c:v>97</c:v>
                </c:pt>
                <c:pt idx="10">
                  <c:v>127</c:v>
                </c:pt>
                <c:pt idx="11">
                  <c:v>125</c:v>
                </c:pt>
              </c:numCache>
            </c:numRef>
          </c:val>
          <c:smooth val="0"/>
        </c:ser>
        <c:ser>
          <c:idx val="7"/>
          <c:order val="7"/>
          <c:tx>
            <c:strRef>
              <c:f>'Año 2016'!$B$59</c:f>
              <c:strCache>
                <c:ptCount val="1"/>
                <c:pt idx="0">
                  <c:v>Banco Procredit</c:v>
                </c:pt>
              </c:strCache>
            </c:strRef>
          </c:tx>
          <c:cat>
            <c:strRef>
              <c:f>'Año 2016'!$C$51:$N$51</c:f>
              <c:strCache>
                <c:ptCount val="12"/>
                <c:pt idx="0">
                  <c:v>Enero 2016</c:v>
                </c:pt>
                <c:pt idx="1">
                  <c:v>Febrero 2016</c:v>
                </c:pt>
                <c:pt idx="2">
                  <c:v>Marzo 2016</c:v>
                </c:pt>
                <c:pt idx="3">
                  <c:v>Abril 2016</c:v>
                </c:pt>
                <c:pt idx="4">
                  <c:v>Mayo 2016</c:v>
                </c:pt>
                <c:pt idx="5">
                  <c:v>Junio 2016</c:v>
                </c:pt>
                <c:pt idx="6">
                  <c:v>Julio 2016</c:v>
                </c:pt>
                <c:pt idx="7">
                  <c:v>Agosto 2016</c:v>
                </c:pt>
                <c:pt idx="8">
                  <c:v>Septiembre 2016</c:v>
                </c:pt>
                <c:pt idx="9">
                  <c:v> Octubre 2016</c:v>
                </c:pt>
                <c:pt idx="10">
                  <c:v>Noviembre 2016</c:v>
                </c:pt>
                <c:pt idx="11">
                  <c:v>Diciembre 2016</c:v>
                </c:pt>
              </c:strCache>
            </c:strRef>
          </c:cat>
          <c:val>
            <c:numRef>
              <c:f>'Año 2016'!$C$59:$N$59</c:f>
              <c:numCache>
                <c:formatCode>#,##0</c:formatCode>
                <c:ptCount val="12"/>
                <c:pt idx="0">
                  <c:v>46</c:v>
                </c:pt>
                <c:pt idx="1">
                  <c:v>49</c:v>
                </c:pt>
                <c:pt idx="2">
                  <c:v>51</c:v>
                </c:pt>
                <c:pt idx="3">
                  <c:v>66</c:v>
                </c:pt>
                <c:pt idx="4">
                  <c:v>68</c:v>
                </c:pt>
                <c:pt idx="5">
                  <c:v>68</c:v>
                </c:pt>
                <c:pt idx="6">
                  <c:v>68</c:v>
                </c:pt>
                <c:pt idx="7">
                  <c:v>68</c:v>
                </c:pt>
                <c:pt idx="8">
                  <c:v>71</c:v>
                </c:pt>
                <c:pt idx="9">
                  <c:v>70</c:v>
                </c:pt>
                <c:pt idx="10">
                  <c:v>76</c:v>
                </c:pt>
                <c:pt idx="11">
                  <c:v>76</c:v>
                </c:pt>
              </c:numCache>
            </c:numRef>
          </c:val>
          <c:smooth val="0"/>
        </c:ser>
        <c:ser>
          <c:idx val="8"/>
          <c:order val="8"/>
          <c:tx>
            <c:strRef>
              <c:f>'Año 2016'!$B$60</c:f>
              <c:strCache>
                <c:ptCount val="1"/>
                <c:pt idx="0">
                  <c:v>Banco de Machala</c:v>
                </c:pt>
              </c:strCache>
            </c:strRef>
          </c:tx>
          <c:cat>
            <c:strRef>
              <c:f>'Año 2016'!$C$51:$N$51</c:f>
              <c:strCache>
                <c:ptCount val="12"/>
                <c:pt idx="0">
                  <c:v>Enero 2016</c:v>
                </c:pt>
                <c:pt idx="1">
                  <c:v>Febrero 2016</c:v>
                </c:pt>
                <c:pt idx="2">
                  <c:v>Marzo 2016</c:v>
                </c:pt>
                <c:pt idx="3">
                  <c:v>Abril 2016</c:v>
                </c:pt>
                <c:pt idx="4">
                  <c:v>Mayo 2016</c:v>
                </c:pt>
                <c:pt idx="5">
                  <c:v>Junio 2016</c:v>
                </c:pt>
                <c:pt idx="6">
                  <c:v>Julio 2016</c:v>
                </c:pt>
                <c:pt idx="7">
                  <c:v>Agosto 2016</c:v>
                </c:pt>
                <c:pt idx="8">
                  <c:v>Septiembre 2016</c:v>
                </c:pt>
                <c:pt idx="9">
                  <c:v> Octubre 2016</c:v>
                </c:pt>
                <c:pt idx="10">
                  <c:v>Noviembre 2016</c:v>
                </c:pt>
                <c:pt idx="11">
                  <c:v>Diciembre 2016</c:v>
                </c:pt>
              </c:strCache>
            </c:strRef>
          </c:cat>
          <c:val>
            <c:numRef>
              <c:f>'Año 2016'!$C$60:$N$60</c:f>
              <c:numCache>
                <c:formatCode>#,##0</c:formatCode>
                <c:ptCount val="12"/>
                <c:pt idx="0">
                  <c:v>47</c:v>
                </c:pt>
                <c:pt idx="1">
                  <c:v>47</c:v>
                </c:pt>
                <c:pt idx="2">
                  <c:v>47</c:v>
                </c:pt>
                <c:pt idx="3">
                  <c:v>48</c:v>
                </c:pt>
                <c:pt idx="4">
                  <c:v>48</c:v>
                </c:pt>
                <c:pt idx="5">
                  <c:v>48</c:v>
                </c:pt>
                <c:pt idx="6">
                  <c:v>48</c:v>
                </c:pt>
                <c:pt idx="7">
                  <c:v>48</c:v>
                </c:pt>
                <c:pt idx="8">
                  <c:v>47</c:v>
                </c:pt>
                <c:pt idx="9">
                  <c:v>47</c:v>
                </c:pt>
                <c:pt idx="10">
                  <c:v>47</c:v>
                </c:pt>
                <c:pt idx="11">
                  <c:v>47</c:v>
                </c:pt>
              </c:numCache>
            </c:numRef>
          </c:val>
          <c:smooth val="0"/>
        </c:ser>
        <c:dLbls>
          <c:showLegendKey val="0"/>
          <c:showVal val="0"/>
          <c:showCatName val="0"/>
          <c:showSerName val="0"/>
          <c:showPercent val="0"/>
          <c:showBubbleSize val="0"/>
        </c:dLbls>
        <c:marker val="1"/>
        <c:smooth val="0"/>
        <c:axId val="46323200"/>
        <c:axId val="46324736"/>
      </c:lineChart>
      <c:catAx>
        <c:axId val="46323200"/>
        <c:scaling>
          <c:orientation val="minMax"/>
        </c:scaling>
        <c:delete val="0"/>
        <c:axPos val="b"/>
        <c:majorTickMark val="none"/>
        <c:minorTickMark val="none"/>
        <c:tickLblPos val="nextTo"/>
        <c:txPr>
          <a:bodyPr rot="-5400000" vert="horz"/>
          <a:lstStyle/>
          <a:p>
            <a:pPr>
              <a:defRPr/>
            </a:pPr>
            <a:endParaRPr lang="es-EC"/>
          </a:p>
        </c:txPr>
        <c:crossAx val="46324736"/>
        <c:crosses val="autoZero"/>
        <c:auto val="1"/>
        <c:lblAlgn val="ctr"/>
        <c:lblOffset val="100"/>
        <c:noMultiLvlLbl val="0"/>
      </c:catAx>
      <c:valAx>
        <c:axId val="46324736"/>
        <c:scaling>
          <c:orientation val="minMax"/>
        </c:scaling>
        <c:delete val="0"/>
        <c:axPos val="l"/>
        <c:majorGridlines>
          <c:spPr>
            <a:ln>
              <a:noFill/>
            </a:ln>
          </c:spPr>
        </c:majorGridlines>
        <c:title>
          <c:tx>
            <c:rich>
              <a:bodyPr/>
              <a:lstStyle/>
              <a:p>
                <a:pPr>
                  <a:defRPr/>
                </a:pPr>
                <a:r>
                  <a:rPr lang="es-EC"/>
                  <a:t>Cajeros</a:t>
                </a:r>
                <a:r>
                  <a:rPr lang="es-EC" baseline="0"/>
                  <a:t> automáticos</a:t>
                </a:r>
                <a:endParaRPr lang="es-EC"/>
              </a:p>
            </c:rich>
          </c:tx>
          <c:layout/>
          <c:overlay val="0"/>
        </c:title>
        <c:numFmt formatCode="#,##0" sourceLinked="1"/>
        <c:majorTickMark val="none"/>
        <c:minorTickMark val="none"/>
        <c:tickLblPos val="nextTo"/>
        <c:crossAx val="46323200"/>
        <c:crosses val="autoZero"/>
        <c:crossBetween val="between"/>
      </c:valAx>
      <c:spPr>
        <a:ln>
          <a:solidFill>
            <a:schemeClr val="tx1"/>
          </a:solidFill>
        </a:ln>
      </c:spPr>
    </c:plotArea>
    <c:legend>
      <c:legendPos val="r"/>
      <c:layout>
        <c:manualLayout>
          <c:xMode val="edge"/>
          <c:yMode val="edge"/>
          <c:x val="0.82811537032618188"/>
          <c:y val="0.12622801902184316"/>
          <c:w val="0.17035022487487653"/>
          <c:h val="0.57752820542338801"/>
        </c:manualLayout>
      </c:layout>
      <c:overlay val="0"/>
    </c:legend>
    <c:plotVisOnly val="1"/>
    <c:dispBlanksAs val="gap"/>
    <c:showDLblsOverMax val="0"/>
  </c:chart>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es-EC"/>
  <c:roundedCorners val="0"/>
  <mc:AlternateContent xmlns:mc="http://schemas.openxmlformats.org/markup-compatibility/2006">
    <mc:Choice xmlns:c14="http://schemas.microsoft.com/office/drawing/2007/8/2/chart" Requires="c14">
      <c14:style val="107"/>
    </mc:Choice>
    <mc:Fallback>
      <c:style val="7"/>
    </mc:Fallback>
  </mc:AlternateContent>
  <c:chart>
    <c:title>
      <c:tx>
        <c:rich>
          <a:bodyPr/>
          <a:lstStyle/>
          <a:p>
            <a:pPr>
              <a:defRPr sz="1400"/>
            </a:pPr>
            <a:r>
              <a:rPr lang="en-US" sz="1400"/>
              <a:t>% ATM en oficina por entidad</a:t>
            </a:r>
          </a:p>
        </c:rich>
      </c:tx>
      <c:layout/>
      <c:overlay val="0"/>
    </c:title>
    <c:autoTitleDeleted val="0"/>
    <c:plotArea>
      <c:layout/>
      <c:pieChart>
        <c:varyColors val="1"/>
        <c:ser>
          <c:idx val="0"/>
          <c:order val="0"/>
          <c:tx>
            <c:strRef>
              <c:f>'Año 2016'!$O$51</c:f>
              <c:strCache>
                <c:ptCount val="1"/>
                <c:pt idx="0">
                  <c:v>Promedio</c:v>
                </c:pt>
              </c:strCache>
            </c:strRef>
          </c:tx>
          <c:spPr>
            <a:ln>
              <a:solidFill>
                <a:schemeClr val="tx1"/>
              </a:solidFill>
            </a:ln>
          </c:spPr>
          <c:dLbls>
            <c:dLbl>
              <c:idx val="0"/>
              <c:layout>
                <c:manualLayout>
                  <c:x val="0.13482181623171366"/>
                  <c:y val="-0.1688087461054342"/>
                </c:manualLayout>
              </c:layout>
              <c:showLegendKey val="0"/>
              <c:showVal val="0"/>
              <c:showCatName val="1"/>
              <c:showSerName val="0"/>
              <c:showPercent val="1"/>
              <c:showBubbleSize val="0"/>
            </c:dLbl>
            <c:dLbl>
              <c:idx val="1"/>
              <c:layout>
                <c:manualLayout>
                  <c:x val="-2.3285016681362767E-2"/>
                  <c:y val="0.1048995953314949"/>
                </c:manualLayout>
              </c:layout>
              <c:showLegendKey val="0"/>
              <c:showVal val="0"/>
              <c:showCatName val="1"/>
              <c:showSerName val="0"/>
              <c:showPercent val="1"/>
              <c:showBubbleSize val="0"/>
            </c:dLbl>
            <c:dLbl>
              <c:idx val="2"/>
              <c:layout>
                <c:manualLayout>
                  <c:x val="-0.15122974120533589"/>
                  <c:y val="1.3048455362054436E-2"/>
                </c:manualLayout>
              </c:layout>
              <c:showLegendKey val="0"/>
              <c:showVal val="0"/>
              <c:showCatName val="1"/>
              <c:showSerName val="0"/>
              <c:showPercent val="1"/>
              <c:showBubbleSize val="0"/>
            </c:dLbl>
            <c:dLbl>
              <c:idx val="3"/>
              <c:layout>
                <c:manualLayout>
                  <c:x val="-2.8035324618881044E-2"/>
                  <c:y val="3.5998292685924603E-2"/>
                </c:manualLayout>
              </c:layout>
              <c:showLegendKey val="0"/>
              <c:showVal val="0"/>
              <c:showCatName val="1"/>
              <c:showSerName val="0"/>
              <c:showPercent val="1"/>
              <c:showBubbleSize val="0"/>
            </c:dLbl>
            <c:dLbl>
              <c:idx val="4"/>
              <c:layout>
                <c:manualLayout>
                  <c:x val="-5.6571302670775397E-2"/>
                  <c:y val="0.12350400514875867"/>
                </c:manualLayout>
              </c:layout>
              <c:showLegendKey val="0"/>
              <c:showVal val="0"/>
              <c:showCatName val="1"/>
              <c:showSerName val="0"/>
              <c:showPercent val="1"/>
              <c:showBubbleSize val="0"/>
            </c:dLbl>
            <c:dLbl>
              <c:idx val="5"/>
              <c:layout>
                <c:manualLayout>
                  <c:x val="-7.2939301656671507E-2"/>
                  <c:y val="0.10156423713341073"/>
                </c:manualLayout>
              </c:layout>
              <c:showLegendKey val="0"/>
              <c:showVal val="0"/>
              <c:showCatName val="1"/>
              <c:showSerName val="0"/>
              <c:showPercent val="1"/>
              <c:showBubbleSize val="0"/>
            </c:dLbl>
            <c:dLbl>
              <c:idx val="6"/>
              <c:layout>
                <c:manualLayout>
                  <c:x val="-7.0500381798042383E-2"/>
                  <c:y val="7.1768086858486235E-2"/>
                </c:manualLayout>
              </c:layout>
              <c:showLegendKey val="0"/>
              <c:showVal val="0"/>
              <c:showCatName val="1"/>
              <c:showSerName val="0"/>
              <c:showPercent val="1"/>
              <c:showBubbleSize val="0"/>
            </c:dLbl>
            <c:dLbl>
              <c:idx val="9"/>
              <c:delete val="1"/>
            </c:dLbl>
            <c:dLbl>
              <c:idx val="10"/>
              <c:delete val="1"/>
            </c:dLbl>
            <c:dLbl>
              <c:idx val="11"/>
              <c:delete val="1"/>
            </c:dLbl>
            <c:dLbl>
              <c:idx val="12"/>
              <c:delete val="1"/>
            </c:dLbl>
            <c:dLbl>
              <c:idx val="13"/>
              <c:delete val="1"/>
            </c:dLbl>
            <c:dLbl>
              <c:idx val="14"/>
              <c:delete val="1"/>
            </c:dLbl>
            <c:showLegendKey val="0"/>
            <c:showVal val="0"/>
            <c:showCatName val="1"/>
            <c:showSerName val="0"/>
            <c:showPercent val="1"/>
            <c:showBubbleSize val="0"/>
            <c:showLeaderLines val="1"/>
          </c:dLbls>
          <c:cat>
            <c:strRef>
              <c:f>'Año 2016'!$B$52:$B$66</c:f>
              <c:strCache>
                <c:ptCount val="15"/>
                <c:pt idx="0">
                  <c:v>Banco Pichincha</c:v>
                </c:pt>
                <c:pt idx="1">
                  <c:v>Banco de Guayaquil</c:v>
                </c:pt>
                <c:pt idx="2">
                  <c:v>Produbanco Grupo Promerica</c:v>
                </c:pt>
                <c:pt idx="3">
                  <c:v>Banco del Pacífico</c:v>
                </c:pt>
                <c:pt idx="4">
                  <c:v>Banco Internacional</c:v>
                </c:pt>
                <c:pt idx="5">
                  <c:v>Banco del Austro</c:v>
                </c:pt>
                <c:pt idx="6">
                  <c:v>Banco Bolivariano</c:v>
                </c:pt>
                <c:pt idx="7">
                  <c:v>Banco Procredit</c:v>
                </c:pt>
                <c:pt idx="8">
                  <c:v>Banco de Machala</c:v>
                </c:pt>
                <c:pt idx="9">
                  <c:v>Banco Solidario</c:v>
                </c:pt>
                <c:pt idx="10">
                  <c:v>Banco de Loja</c:v>
                </c:pt>
                <c:pt idx="11">
                  <c:v>Banco General Rumiñahui</c:v>
                </c:pt>
                <c:pt idx="12">
                  <c:v>Banco Codesarrollo</c:v>
                </c:pt>
                <c:pt idx="13">
                  <c:v>Banco Comercial de Manabí</c:v>
                </c:pt>
                <c:pt idx="14">
                  <c:v>Banco Delbank</c:v>
                </c:pt>
              </c:strCache>
            </c:strRef>
          </c:cat>
          <c:val>
            <c:numRef>
              <c:f>'Año 2016'!$O$52:$O$66</c:f>
              <c:numCache>
                <c:formatCode>_(* #,##0_);_(* \(#,##0\);_(* "-"??_);_(@_)</c:formatCode>
                <c:ptCount val="15"/>
                <c:pt idx="0">
                  <c:v>768</c:v>
                </c:pt>
                <c:pt idx="1">
                  <c:v>369</c:v>
                </c:pt>
                <c:pt idx="2">
                  <c:v>235</c:v>
                </c:pt>
                <c:pt idx="3">
                  <c:v>211</c:v>
                </c:pt>
                <c:pt idx="4">
                  <c:v>166</c:v>
                </c:pt>
                <c:pt idx="5">
                  <c:v>130</c:v>
                </c:pt>
                <c:pt idx="6">
                  <c:v>105</c:v>
                </c:pt>
                <c:pt idx="7">
                  <c:v>64</c:v>
                </c:pt>
                <c:pt idx="8">
                  <c:v>47</c:v>
                </c:pt>
                <c:pt idx="9">
                  <c:v>46</c:v>
                </c:pt>
                <c:pt idx="10">
                  <c:v>29</c:v>
                </c:pt>
                <c:pt idx="11">
                  <c:v>17</c:v>
                </c:pt>
                <c:pt idx="12">
                  <c:v>8</c:v>
                </c:pt>
                <c:pt idx="13">
                  <c:v>6</c:v>
                </c:pt>
                <c:pt idx="14">
                  <c:v>5</c:v>
                </c:pt>
              </c:numCache>
            </c:numRef>
          </c:val>
        </c:ser>
        <c:dLbls>
          <c:showLegendKey val="0"/>
          <c:showVal val="0"/>
          <c:showCatName val="1"/>
          <c:showSerName val="0"/>
          <c:showPercent val="1"/>
          <c:showBubbleSize val="0"/>
          <c:showLeaderLines val="1"/>
        </c:dLbls>
        <c:firstSliceAng val="0"/>
      </c:pieChart>
    </c:plotArea>
    <c:plotVisOnly val="1"/>
    <c:dispBlanksAs val="gap"/>
    <c:showDLblsOverMax val="0"/>
  </c:chart>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es-EC"/>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400"/>
            </a:pPr>
            <a:r>
              <a:rPr lang="es-EC" sz="1400" baseline="0"/>
              <a:t>ATM en otro sitio por entidad</a:t>
            </a:r>
            <a:endParaRPr lang="es-EC" sz="1400"/>
          </a:p>
        </c:rich>
      </c:tx>
      <c:layout/>
      <c:overlay val="0"/>
    </c:title>
    <c:autoTitleDeleted val="0"/>
    <c:plotArea>
      <c:layout/>
      <c:lineChart>
        <c:grouping val="standard"/>
        <c:varyColors val="0"/>
        <c:ser>
          <c:idx val="0"/>
          <c:order val="0"/>
          <c:tx>
            <c:strRef>
              <c:f>'Año 2016'!$B$96</c:f>
              <c:strCache>
                <c:ptCount val="1"/>
                <c:pt idx="0">
                  <c:v>Banco de Guayaquil</c:v>
                </c:pt>
              </c:strCache>
            </c:strRef>
          </c:tx>
          <c:cat>
            <c:strRef>
              <c:f>'Año 2016'!$C$95:$N$95</c:f>
              <c:strCache>
                <c:ptCount val="12"/>
                <c:pt idx="0">
                  <c:v>Enero 2016</c:v>
                </c:pt>
                <c:pt idx="1">
                  <c:v>Febrero 2016</c:v>
                </c:pt>
                <c:pt idx="2">
                  <c:v>Marzo 2016</c:v>
                </c:pt>
                <c:pt idx="3">
                  <c:v>Abril 2016</c:v>
                </c:pt>
                <c:pt idx="4">
                  <c:v>Mayo 2016</c:v>
                </c:pt>
                <c:pt idx="5">
                  <c:v>Junio 2016</c:v>
                </c:pt>
                <c:pt idx="6">
                  <c:v>Julio 2016</c:v>
                </c:pt>
                <c:pt idx="7">
                  <c:v>Agosto 2016</c:v>
                </c:pt>
                <c:pt idx="8">
                  <c:v>Septiembre 2016</c:v>
                </c:pt>
                <c:pt idx="9">
                  <c:v> Octubre 2016</c:v>
                </c:pt>
                <c:pt idx="10">
                  <c:v>Noviembre 2016</c:v>
                </c:pt>
                <c:pt idx="11">
                  <c:v>Diciembre 2016</c:v>
                </c:pt>
              </c:strCache>
            </c:strRef>
          </c:cat>
          <c:val>
            <c:numRef>
              <c:f>'Año 2016'!$C$96:$N$96</c:f>
              <c:numCache>
                <c:formatCode>#,##0</c:formatCode>
                <c:ptCount val="12"/>
                <c:pt idx="0">
                  <c:v>498</c:v>
                </c:pt>
                <c:pt idx="1">
                  <c:v>496</c:v>
                </c:pt>
                <c:pt idx="2">
                  <c:v>496</c:v>
                </c:pt>
                <c:pt idx="3">
                  <c:v>491</c:v>
                </c:pt>
                <c:pt idx="4">
                  <c:v>489</c:v>
                </c:pt>
                <c:pt idx="5">
                  <c:v>489</c:v>
                </c:pt>
                <c:pt idx="6">
                  <c:v>495</c:v>
                </c:pt>
                <c:pt idx="7">
                  <c:v>497</c:v>
                </c:pt>
                <c:pt idx="8">
                  <c:v>495</c:v>
                </c:pt>
                <c:pt idx="9">
                  <c:v>494</c:v>
                </c:pt>
                <c:pt idx="10">
                  <c:v>490</c:v>
                </c:pt>
                <c:pt idx="11">
                  <c:v>494</c:v>
                </c:pt>
              </c:numCache>
            </c:numRef>
          </c:val>
          <c:smooth val="1"/>
        </c:ser>
        <c:ser>
          <c:idx val="1"/>
          <c:order val="1"/>
          <c:tx>
            <c:strRef>
              <c:f>'Año 2016'!$B$97</c:f>
              <c:strCache>
                <c:ptCount val="1"/>
                <c:pt idx="0">
                  <c:v>Banco del Pacífico</c:v>
                </c:pt>
              </c:strCache>
            </c:strRef>
          </c:tx>
          <c:cat>
            <c:strRef>
              <c:f>'Año 2016'!$C$95:$N$95</c:f>
              <c:strCache>
                <c:ptCount val="12"/>
                <c:pt idx="0">
                  <c:v>Enero 2016</c:v>
                </c:pt>
                <c:pt idx="1">
                  <c:v>Febrero 2016</c:v>
                </c:pt>
                <c:pt idx="2">
                  <c:v>Marzo 2016</c:v>
                </c:pt>
                <c:pt idx="3">
                  <c:v>Abril 2016</c:v>
                </c:pt>
                <c:pt idx="4">
                  <c:v>Mayo 2016</c:v>
                </c:pt>
                <c:pt idx="5">
                  <c:v>Junio 2016</c:v>
                </c:pt>
                <c:pt idx="6">
                  <c:v>Julio 2016</c:v>
                </c:pt>
                <c:pt idx="7">
                  <c:v>Agosto 2016</c:v>
                </c:pt>
                <c:pt idx="8">
                  <c:v>Septiembre 2016</c:v>
                </c:pt>
                <c:pt idx="9">
                  <c:v> Octubre 2016</c:v>
                </c:pt>
                <c:pt idx="10">
                  <c:v>Noviembre 2016</c:v>
                </c:pt>
                <c:pt idx="11">
                  <c:v>Diciembre 2016</c:v>
                </c:pt>
              </c:strCache>
            </c:strRef>
          </c:cat>
          <c:val>
            <c:numRef>
              <c:f>'Año 2016'!$C$97:$N$97</c:f>
              <c:numCache>
                <c:formatCode>#,##0</c:formatCode>
                <c:ptCount val="12"/>
                <c:pt idx="0">
                  <c:v>308</c:v>
                </c:pt>
                <c:pt idx="1">
                  <c:v>314</c:v>
                </c:pt>
                <c:pt idx="2">
                  <c:v>321</c:v>
                </c:pt>
                <c:pt idx="3">
                  <c:v>323</c:v>
                </c:pt>
                <c:pt idx="4">
                  <c:v>324</c:v>
                </c:pt>
                <c:pt idx="5">
                  <c:v>330</c:v>
                </c:pt>
                <c:pt idx="6">
                  <c:v>330</c:v>
                </c:pt>
                <c:pt idx="7">
                  <c:v>332</c:v>
                </c:pt>
                <c:pt idx="8">
                  <c:v>333</c:v>
                </c:pt>
                <c:pt idx="9">
                  <c:v>345</c:v>
                </c:pt>
                <c:pt idx="10">
                  <c:v>352</c:v>
                </c:pt>
                <c:pt idx="11">
                  <c:v>359</c:v>
                </c:pt>
              </c:numCache>
            </c:numRef>
          </c:val>
          <c:smooth val="1"/>
        </c:ser>
        <c:ser>
          <c:idx val="2"/>
          <c:order val="2"/>
          <c:tx>
            <c:strRef>
              <c:f>'Año 2016'!$B$98</c:f>
              <c:strCache>
                <c:ptCount val="1"/>
                <c:pt idx="0">
                  <c:v>Banco Pichincha</c:v>
                </c:pt>
              </c:strCache>
            </c:strRef>
          </c:tx>
          <c:cat>
            <c:strRef>
              <c:f>'Año 2016'!$C$95:$N$95</c:f>
              <c:strCache>
                <c:ptCount val="12"/>
                <c:pt idx="0">
                  <c:v>Enero 2016</c:v>
                </c:pt>
                <c:pt idx="1">
                  <c:v>Febrero 2016</c:v>
                </c:pt>
                <c:pt idx="2">
                  <c:v>Marzo 2016</c:v>
                </c:pt>
                <c:pt idx="3">
                  <c:v>Abril 2016</c:v>
                </c:pt>
                <c:pt idx="4">
                  <c:v>Mayo 2016</c:v>
                </c:pt>
                <c:pt idx="5">
                  <c:v>Junio 2016</c:v>
                </c:pt>
                <c:pt idx="6">
                  <c:v>Julio 2016</c:v>
                </c:pt>
                <c:pt idx="7">
                  <c:v>Agosto 2016</c:v>
                </c:pt>
                <c:pt idx="8">
                  <c:v>Septiembre 2016</c:v>
                </c:pt>
                <c:pt idx="9">
                  <c:v> Octubre 2016</c:v>
                </c:pt>
                <c:pt idx="10">
                  <c:v>Noviembre 2016</c:v>
                </c:pt>
                <c:pt idx="11">
                  <c:v>Diciembre 2016</c:v>
                </c:pt>
              </c:strCache>
            </c:strRef>
          </c:cat>
          <c:val>
            <c:numRef>
              <c:f>'Año 2016'!$C$98:$N$98</c:f>
              <c:numCache>
                <c:formatCode>#,##0</c:formatCode>
                <c:ptCount val="12"/>
                <c:pt idx="0">
                  <c:v>256</c:v>
                </c:pt>
                <c:pt idx="1">
                  <c:v>275</c:v>
                </c:pt>
                <c:pt idx="2">
                  <c:v>286</c:v>
                </c:pt>
                <c:pt idx="3">
                  <c:v>299</c:v>
                </c:pt>
                <c:pt idx="4">
                  <c:v>304</c:v>
                </c:pt>
                <c:pt idx="5">
                  <c:v>309</c:v>
                </c:pt>
                <c:pt idx="6">
                  <c:v>309</c:v>
                </c:pt>
                <c:pt idx="7">
                  <c:v>311</c:v>
                </c:pt>
                <c:pt idx="8">
                  <c:v>316</c:v>
                </c:pt>
                <c:pt idx="9">
                  <c:v>321</c:v>
                </c:pt>
                <c:pt idx="10">
                  <c:v>304</c:v>
                </c:pt>
                <c:pt idx="11">
                  <c:v>311</c:v>
                </c:pt>
              </c:numCache>
            </c:numRef>
          </c:val>
          <c:smooth val="0"/>
        </c:ser>
        <c:ser>
          <c:idx val="3"/>
          <c:order val="3"/>
          <c:tx>
            <c:strRef>
              <c:f>'Año 2016'!$B$99</c:f>
              <c:strCache>
                <c:ptCount val="1"/>
                <c:pt idx="0">
                  <c:v>Banco Internacional</c:v>
                </c:pt>
              </c:strCache>
            </c:strRef>
          </c:tx>
          <c:cat>
            <c:strRef>
              <c:f>'Año 2016'!$C$95:$N$95</c:f>
              <c:strCache>
                <c:ptCount val="12"/>
                <c:pt idx="0">
                  <c:v>Enero 2016</c:v>
                </c:pt>
                <c:pt idx="1">
                  <c:v>Febrero 2016</c:v>
                </c:pt>
                <c:pt idx="2">
                  <c:v>Marzo 2016</c:v>
                </c:pt>
                <c:pt idx="3">
                  <c:v>Abril 2016</c:v>
                </c:pt>
                <c:pt idx="4">
                  <c:v>Mayo 2016</c:v>
                </c:pt>
                <c:pt idx="5">
                  <c:v>Junio 2016</c:v>
                </c:pt>
                <c:pt idx="6">
                  <c:v>Julio 2016</c:v>
                </c:pt>
                <c:pt idx="7">
                  <c:v>Agosto 2016</c:v>
                </c:pt>
                <c:pt idx="8">
                  <c:v>Septiembre 2016</c:v>
                </c:pt>
                <c:pt idx="9">
                  <c:v> Octubre 2016</c:v>
                </c:pt>
                <c:pt idx="10">
                  <c:v>Noviembre 2016</c:v>
                </c:pt>
                <c:pt idx="11">
                  <c:v>Diciembre 2016</c:v>
                </c:pt>
              </c:strCache>
            </c:strRef>
          </c:cat>
          <c:val>
            <c:numRef>
              <c:f>'Año 2016'!$C$99:$N$99</c:f>
              <c:numCache>
                <c:formatCode>#,##0</c:formatCode>
                <c:ptCount val="12"/>
                <c:pt idx="0">
                  <c:v>228</c:v>
                </c:pt>
                <c:pt idx="1">
                  <c:v>225</c:v>
                </c:pt>
                <c:pt idx="2">
                  <c:v>228</c:v>
                </c:pt>
                <c:pt idx="3">
                  <c:v>233</c:v>
                </c:pt>
                <c:pt idx="4">
                  <c:v>230</c:v>
                </c:pt>
                <c:pt idx="5">
                  <c:v>230</c:v>
                </c:pt>
                <c:pt idx="6">
                  <c:v>226</c:v>
                </c:pt>
                <c:pt idx="7">
                  <c:v>226</c:v>
                </c:pt>
                <c:pt idx="8">
                  <c:v>226</c:v>
                </c:pt>
                <c:pt idx="9">
                  <c:v>225</c:v>
                </c:pt>
                <c:pt idx="10">
                  <c:v>223</c:v>
                </c:pt>
                <c:pt idx="11">
                  <c:v>223</c:v>
                </c:pt>
              </c:numCache>
            </c:numRef>
          </c:val>
          <c:smooth val="0"/>
        </c:ser>
        <c:ser>
          <c:idx val="4"/>
          <c:order val="4"/>
          <c:tx>
            <c:strRef>
              <c:f>'Año 2016'!$B$100</c:f>
              <c:strCache>
                <c:ptCount val="1"/>
                <c:pt idx="0">
                  <c:v>Banco Bolivariano</c:v>
                </c:pt>
              </c:strCache>
            </c:strRef>
          </c:tx>
          <c:cat>
            <c:strRef>
              <c:f>'Año 2016'!$C$95:$N$95</c:f>
              <c:strCache>
                <c:ptCount val="12"/>
                <c:pt idx="0">
                  <c:v>Enero 2016</c:v>
                </c:pt>
                <c:pt idx="1">
                  <c:v>Febrero 2016</c:v>
                </c:pt>
                <c:pt idx="2">
                  <c:v>Marzo 2016</c:v>
                </c:pt>
                <c:pt idx="3">
                  <c:v>Abril 2016</c:v>
                </c:pt>
                <c:pt idx="4">
                  <c:v>Mayo 2016</c:v>
                </c:pt>
                <c:pt idx="5">
                  <c:v>Junio 2016</c:v>
                </c:pt>
                <c:pt idx="6">
                  <c:v>Julio 2016</c:v>
                </c:pt>
                <c:pt idx="7">
                  <c:v>Agosto 2016</c:v>
                </c:pt>
                <c:pt idx="8">
                  <c:v>Septiembre 2016</c:v>
                </c:pt>
                <c:pt idx="9">
                  <c:v> Octubre 2016</c:v>
                </c:pt>
                <c:pt idx="10">
                  <c:v>Noviembre 2016</c:v>
                </c:pt>
                <c:pt idx="11">
                  <c:v>Diciembre 2016</c:v>
                </c:pt>
              </c:strCache>
            </c:strRef>
          </c:cat>
          <c:val>
            <c:numRef>
              <c:f>'Año 2016'!$C$100:$N$100</c:f>
              <c:numCache>
                <c:formatCode>#,##0</c:formatCode>
                <c:ptCount val="12"/>
                <c:pt idx="0">
                  <c:v>196</c:v>
                </c:pt>
                <c:pt idx="1">
                  <c:v>196</c:v>
                </c:pt>
                <c:pt idx="2">
                  <c:v>195</c:v>
                </c:pt>
                <c:pt idx="3">
                  <c:v>196</c:v>
                </c:pt>
                <c:pt idx="4">
                  <c:v>197</c:v>
                </c:pt>
                <c:pt idx="5">
                  <c:v>197</c:v>
                </c:pt>
                <c:pt idx="6">
                  <c:v>197</c:v>
                </c:pt>
                <c:pt idx="7">
                  <c:v>202</c:v>
                </c:pt>
                <c:pt idx="8">
                  <c:v>204</c:v>
                </c:pt>
                <c:pt idx="9">
                  <c:v>203</c:v>
                </c:pt>
                <c:pt idx="10">
                  <c:v>171</c:v>
                </c:pt>
                <c:pt idx="11">
                  <c:v>174</c:v>
                </c:pt>
              </c:numCache>
            </c:numRef>
          </c:val>
          <c:smooth val="0"/>
        </c:ser>
        <c:ser>
          <c:idx val="5"/>
          <c:order val="5"/>
          <c:tx>
            <c:strRef>
              <c:f>'Año 2016'!$B$101</c:f>
              <c:strCache>
                <c:ptCount val="1"/>
                <c:pt idx="0">
                  <c:v>Banco del Austro</c:v>
                </c:pt>
              </c:strCache>
            </c:strRef>
          </c:tx>
          <c:cat>
            <c:strRef>
              <c:f>'Año 2016'!$C$95:$N$95</c:f>
              <c:strCache>
                <c:ptCount val="12"/>
                <c:pt idx="0">
                  <c:v>Enero 2016</c:v>
                </c:pt>
                <c:pt idx="1">
                  <c:v>Febrero 2016</c:v>
                </c:pt>
                <c:pt idx="2">
                  <c:v>Marzo 2016</c:v>
                </c:pt>
                <c:pt idx="3">
                  <c:v>Abril 2016</c:v>
                </c:pt>
                <c:pt idx="4">
                  <c:v>Mayo 2016</c:v>
                </c:pt>
                <c:pt idx="5">
                  <c:v>Junio 2016</c:v>
                </c:pt>
                <c:pt idx="6">
                  <c:v>Julio 2016</c:v>
                </c:pt>
                <c:pt idx="7">
                  <c:v>Agosto 2016</c:v>
                </c:pt>
                <c:pt idx="8">
                  <c:v>Septiembre 2016</c:v>
                </c:pt>
                <c:pt idx="9">
                  <c:v> Octubre 2016</c:v>
                </c:pt>
                <c:pt idx="10">
                  <c:v>Noviembre 2016</c:v>
                </c:pt>
                <c:pt idx="11">
                  <c:v>Diciembre 2016</c:v>
                </c:pt>
              </c:strCache>
            </c:strRef>
          </c:cat>
          <c:val>
            <c:numRef>
              <c:f>'Año 2016'!$C$101:$N$101</c:f>
              <c:numCache>
                <c:formatCode>#,##0</c:formatCode>
                <c:ptCount val="12"/>
                <c:pt idx="0">
                  <c:v>61</c:v>
                </c:pt>
                <c:pt idx="1">
                  <c:v>62</c:v>
                </c:pt>
                <c:pt idx="2">
                  <c:v>62</c:v>
                </c:pt>
                <c:pt idx="3">
                  <c:v>62</c:v>
                </c:pt>
                <c:pt idx="4">
                  <c:v>62</c:v>
                </c:pt>
                <c:pt idx="5">
                  <c:v>62</c:v>
                </c:pt>
                <c:pt idx="6">
                  <c:v>58</c:v>
                </c:pt>
                <c:pt idx="7">
                  <c:v>111</c:v>
                </c:pt>
                <c:pt idx="8">
                  <c:v>111</c:v>
                </c:pt>
                <c:pt idx="9">
                  <c:v>111</c:v>
                </c:pt>
                <c:pt idx="10">
                  <c:v>21</c:v>
                </c:pt>
                <c:pt idx="11">
                  <c:v>21</c:v>
                </c:pt>
              </c:numCache>
            </c:numRef>
          </c:val>
          <c:smooth val="0"/>
        </c:ser>
        <c:dLbls>
          <c:showLegendKey val="0"/>
          <c:showVal val="0"/>
          <c:showCatName val="0"/>
          <c:showSerName val="0"/>
          <c:showPercent val="0"/>
          <c:showBubbleSize val="0"/>
        </c:dLbls>
        <c:marker val="1"/>
        <c:smooth val="0"/>
        <c:axId val="46883968"/>
        <c:axId val="46885504"/>
      </c:lineChart>
      <c:catAx>
        <c:axId val="46883968"/>
        <c:scaling>
          <c:orientation val="minMax"/>
        </c:scaling>
        <c:delete val="0"/>
        <c:axPos val="b"/>
        <c:majorTickMark val="none"/>
        <c:minorTickMark val="none"/>
        <c:tickLblPos val="nextTo"/>
        <c:txPr>
          <a:bodyPr rot="-5400000" vert="horz"/>
          <a:lstStyle/>
          <a:p>
            <a:pPr>
              <a:defRPr/>
            </a:pPr>
            <a:endParaRPr lang="es-EC"/>
          </a:p>
        </c:txPr>
        <c:crossAx val="46885504"/>
        <c:crosses val="autoZero"/>
        <c:auto val="1"/>
        <c:lblAlgn val="ctr"/>
        <c:lblOffset val="100"/>
        <c:noMultiLvlLbl val="0"/>
      </c:catAx>
      <c:valAx>
        <c:axId val="46885504"/>
        <c:scaling>
          <c:orientation val="minMax"/>
        </c:scaling>
        <c:delete val="0"/>
        <c:axPos val="l"/>
        <c:majorGridlines>
          <c:spPr>
            <a:ln>
              <a:noFill/>
            </a:ln>
          </c:spPr>
        </c:majorGridlines>
        <c:title>
          <c:tx>
            <c:rich>
              <a:bodyPr/>
              <a:lstStyle/>
              <a:p>
                <a:pPr>
                  <a:defRPr/>
                </a:pPr>
                <a:r>
                  <a:rPr lang="es-EC"/>
                  <a:t>Cajeros</a:t>
                </a:r>
                <a:r>
                  <a:rPr lang="es-EC" baseline="0"/>
                  <a:t> automáticos</a:t>
                </a:r>
                <a:endParaRPr lang="es-EC"/>
              </a:p>
            </c:rich>
          </c:tx>
          <c:layout/>
          <c:overlay val="0"/>
        </c:title>
        <c:numFmt formatCode="#,##0" sourceLinked="1"/>
        <c:majorTickMark val="none"/>
        <c:minorTickMark val="none"/>
        <c:tickLblPos val="nextTo"/>
        <c:crossAx val="46883968"/>
        <c:crosses val="autoZero"/>
        <c:crossBetween val="between"/>
      </c:valAx>
      <c:spPr>
        <a:ln>
          <a:solidFill>
            <a:schemeClr val="tx1"/>
          </a:solidFill>
        </a:ln>
      </c:spPr>
    </c:plotArea>
    <c:legend>
      <c:legendPos val="r"/>
      <c:layout>
        <c:manualLayout>
          <c:xMode val="edge"/>
          <c:yMode val="edge"/>
          <c:x val="0.81890894153253213"/>
          <c:y val="0.17989909562723502"/>
          <c:w val="0.17035022487487653"/>
          <c:h val="0.38501869603340083"/>
        </c:manualLayout>
      </c:layout>
      <c:overlay val="0"/>
    </c:legend>
    <c:plotVisOnly val="1"/>
    <c:dispBlanksAs val="gap"/>
    <c:showDLblsOverMax val="0"/>
  </c:chart>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es-EC"/>
  <c:roundedCorners val="0"/>
  <mc:AlternateContent xmlns:mc="http://schemas.openxmlformats.org/markup-compatibility/2006">
    <mc:Choice xmlns:c14="http://schemas.microsoft.com/office/drawing/2007/8/2/chart" Requires="c14">
      <c14:style val="105"/>
    </mc:Choice>
    <mc:Fallback>
      <c:style val="5"/>
    </mc:Fallback>
  </mc:AlternateContent>
  <c:chart>
    <c:title>
      <c:tx>
        <c:rich>
          <a:bodyPr/>
          <a:lstStyle/>
          <a:p>
            <a:pPr>
              <a:defRPr sz="1400"/>
            </a:pPr>
            <a:r>
              <a:rPr lang="en-US" sz="1400"/>
              <a:t>% ATM</a:t>
            </a:r>
            <a:r>
              <a:rPr lang="en-US" sz="1400" baseline="0"/>
              <a:t> en otro sitio por entidad</a:t>
            </a:r>
            <a:endParaRPr lang="en-US" sz="1400"/>
          </a:p>
        </c:rich>
      </c:tx>
      <c:layout/>
      <c:overlay val="0"/>
    </c:title>
    <c:autoTitleDeleted val="0"/>
    <c:plotArea>
      <c:layout/>
      <c:pieChart>
        <c:varyColors val="1"/>
        <c:ser>
          <c:idx val="0"/>
          <c:order val="0"/>
          <c:tx>
            <c:strRef>
              <c:f>'Año 2016'!$O$95</c:f>
              <c:strCache>
                <c:ptCount val="1"/>
                <c:pt idx="0">
                  <c:v>Promedio</c:v>
                </c:pt>
              </c:strCache>
            </c:strRef>
          </c:tx>
          <c:spPr>
            <a:ln>
              <a:solidFill>
                <a:schemeClr val="tx1"/>
              </a:solidFill>
            </a:ln>
          </c:spPr>
          <c:dLbls>
            <c:dLbl>
              <c:idx val="0"/>
              <c:layout>
                <c:manualLayout>
                  <c:x val="2.78741534320271E-2"/>
                  <c:y val="-7.5298360956140573E-3"/>
                </c:manualLayout>
              </c:layout>
              <c:showLegendKey val="0"/>
              <c:showVal val="0"/>
              <c:showCatName val="1"/>
              <c:showSerName val="0"/>
              <c:showPercent val="1"/>
              <c:showBubbleSize val="0"/>
            </c:dLbl>
            <c:dLbl>
              <c:idx val="1"/>
              <c:layout>
                <c:manualLayout>
                  <c:x val="4.0772787923667342E-2"/>
                  <c:y val="1.609322292404352E-2"/>
                </c:manualLayout>
              </c:layout>
              <c:showLegendKey val="0"/>
              <c:showVal val="0"/>
              <c:showCatName val="1"/>
              <c:showSerName val="0"/>
              <c:showPercent val="1"/>
              <c:showBubbleSize val="0"/>
            </c:dLbl>
            <c:dLbl>
              <c:idx val="2"/>
              <c:layout>
                <c:manualLayout>
                  <c:x val="-0.15122974120533589"/>
                  <c:y val="1.3048455362054436E-2"/>
                </c:manualLayout>
              </c:layout>
              <c:showLegendKey val="0"/>
              <c:showVal val="0"/>
              <c:showCatName val="1"/>
              <c:showSerName val="0"/>
              <c:showPercent val="1"/>
              <c:showBubbleSize val="0"/>
            </c:dLbl>
            <c:dLbl>
              <c:idx val="3"/>
              <c:layout>
                <c:manualLayout>
                  <c:x val="-4.5062995367005802E-2"/>
                  <c:y val="-4.6746102955061215E-2"/>
                </c:manualLayout>
              </c:layout>
              <c:showLegendKey val="0"/>
              <c:showVal val="0"/>
              <c:showCatName val="1"/>
              <c:showSerName val="0"/>
              <c:showPercent val="1"/>
              <c:showBubbleSize val="0"/>
            </c:dLbl>
            <c:dLbl>
              <c:idx val="4"/>
              <c:layout>
                <c:manualLayout>
                  <c:x val="-4.9738007806458179E-2"/>
                  <c:y val="6.1004633659339447E-2"/>
                </c:manualLayout>
              </c:layout>
              <c:showLegendKey val="0"/>
              <c:showVal val="0"/>
              <c:showCatName val="1"/>
              <c:showSerName val="0"/>
              <c:showPercent val="1"/>
              <c:showBubbleSize val="0"/>
            </c:dLbl>
            <c:dLbl>
              <c:idx val="5"/>
              <c:layout>
                <c:manualLayout>
                  <c:x val="-5.087739040634176E-2"/>
                  <c:y val="4.652961597724177E-2"/>
                </c:manualLayout>
              </c:layout>
              <c:showLegendKey val="0"/>
              <c:showVal val="0"/>
              <c:showCatName val="1"/>
              <c:showSerName val="0"/>
              <c:showPercent val="1"/>
              <c:showBubbleSize val="0"/>
            </c:dLbl>
            <c:dLbl>
              <c:idx val="6"/>
              <c:delete val="1"/>
            </c:dLbl>
            <c:dLbl>
              <c:idx val="7"/>
              <c:delete val="1"/>
            </c:dLbl>
            <c:dLbl>
              <c:idx val="8"/>
              <c:delete val="1"/>
            </c:dLbl>
            <c:dLbl>
              <c:idx val="9"/>
              <c:delete val="1"/>
            </c:dLbl>
            <c:dLbl>
              <c:idx val="10"/>
              <c:delete val="1"/>
            </c:dLbl>
            <c:showLegendKey val="0"/>
            <c:showVal val="0"/>
            <c:showCatName val="1"/>
            <c:showSerName val="0"/>
            <c:showPercent val="1"/>
            <c:showBubbleSize val="0"/>
            <c:showLeaderLines val="1"/>
          </c:dLbls>
          <c:cat>
            <c:strRef>
              <c:f>'Año 2016'!$B$96:$B$110</c:f>
              <c:strCache>
                <c:ptCount val="15"/>
                <c:pt idx="0">
                  <c:v>Banco de Guayaquil</c:v>
                </c:pt>
                <c:pt idx="1">
                  <c:v>Banco del Pacífico</c:v>
                </c:pt>
                <c:pt idx="2">
                  <c:v>Banco Pichincha</c:v>
                </c:pt>
                <c:pt idx="3">
                  <c:v>Banco Internacional</c:v>
                </c:pt>
                <c:pt idx="4">
                  <c:v>Banco Bolivariano</c:v>
                </c:pt>
                <c:pt idx="5">
                  <c:v>Banco del Austro</c:v>
                </c:pt>
                <c:pt idx="6">
                  <c:v>Produbanco Grupo Promerica</c:v>
                </c:pt>
                <c:pt idx="7">
                  <c:v>Banco de Loja</c:v>
                </c:pt>
                <c:pt idx="8">
                  <c:v>Banco General Rumiñahui</c:v>
                </c:pt>
                <c:pt idx="9">
                  <c:v>Banco Solidario</c:v>
                </c:pt>
                <c:pt idx="10">
                  <c:v>Banco de Machala</c:v>
                </c:pt>
                <c:pt idx="11">
                  <c:v>Banco Procredit</c:v>
                </c:pt>
                <c:pt idx="12">
                  <c:v>Banco Codesarrollo</c:v>
                </c:pt>
                <c:pt idx="13">
                  <c:v>Banco Comercial de Manabí</c:v>
                </c:pt>
                <c:pt idx="14">
                  <c:v>Banco Delbank</c:v>
                </c:pt>
              </c:strCache>
            </c:strRef>
          </c:cat>
          <c:val>
            <c:numRef>
              <c:f>'Año 2016'!$O$96:$O$110</c:f>
              <c:numCache>
                <c:formatCode>_(* #,##0_);_(* \(#,##0\);_(* "-"??_);_(@_)</c:formatCode>
                <c:ptCount val="15"/>
                <c:pt idx="0">
                  <c:v>493</c:v>
                </c:pt>
                <c:pt idx="1">
                  <c:v>330</c:v>
                </c:pt>
                <c:pt idx="2">
                  <c:v>300</c:v>
                </c:pt>
                <c:pt idx="3">
                  <c:v>226</c:v>
                </c:pt>
                <c:pt idx="4">
                  <c:v>194</c:v>
                </c:pt>
                <c:pt idx="5">
                  <c:v>67</c:v>
                </c:pt>
                <c:pt idx="6">
                  <c:v>61</c:v>
                </c:pt>
                <c:pt idx="7">
                  <c:v>21</c:v>
                </c:pt>
                <c:pt idx="8">
                  <c:v>20</c:v>
                </c:pt>
                <c:pt idx="9">
                  <c:v>3</c:v>
                </c:pt>
                <c:pt idx="10">
                  <c:v>3</c:v>
                </c:pt>
              </c:numCache>
            </c:numRef>
          </c:val>
        </c:ser>
        <c:dLbls>
          <c:showLegendKey val="0"/>
          <c:showVal val="0"/>
          <c:showCatName val="1"/>
          <c:showSerName val="0"/>
          <c:showPercent val="1"/>
          <c:showBubbleSize val="0"/>
          <c:showLeaderLines val="1"/>
        </c:dLbls>
        <c:firstSliceAng val="0"/>
      </c:pieChart>
    </c:plotArea>
    <c:plotVisOnly val="1"/>
    <c:dispBlanksAs val="gap"/>
    <c:showDLblsOverMax val="0"/>
  </c:chart>
  <c:spPr>
    <a:ln>
      <a:solidFill>
        <a:schemeClr val="tx1"/>
      </a:solidFill>
    </a:ln>
  </c:spPr>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8" Type="http://schemas.openxmlformats.org/officeDocument/2006/relationships/chart" Target="../charts/chart8.xml"/><Relationship Id="rId13" Type="http://schemas.openxmlformats.org/officeDocument/2006/relationships/chart" Target="../charts/chart13.xml"/><Relationship Id="rId18" Type="http://schemas.openxmlformats.org/officeDocument/2006/relationships/chart" Target="../charts/chart17.xml"/><Relationship Id="rId3" Type="http://schemas.openxmlformats.org/officeDocument/2006/relationships/chart" Target="../charts/chart3.xml"/><Relationship Id="rId7" Type="http://schemas.openxmlformats.org/officeDocument/2006/relationships/chart" Target="../charts/chart7.xml"/><Relationship Id="rId12" Type="http://schemas.openxmlformats.org/officeDocument/2006/relationships/chart" Target="../charts/chart12.xml"/><Relationship Id="rId17" Type="http://schemas.openxmlformats.org/officeDocument/2006/relationships/chart" Target="../charts/chart16.xml"/><Relationship Id="rId2" Type="http://schemas.openxmlformats.org/officeDocument/2006/relationships/chart" Target="../charts/chart2.xml"/><Relationship Id="rId16" Type="http://schemas.openxmlformats.org/officeDocument/2006/relationships/chart" Target="../charts/chart15.xml"/><Relationship Id="rId20" Type="http://schemas.openxmlformats.org/officeDocument/2006/relationships/chart" Target="../charts/chart19.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5" Type="http://schemas.openxmlformats.org/officeDocument/2006/relationships/image" Target="../media/image1.png"/><Relationship Id="rId10" Type="http://schemas.openxmlformats.org/officeDocument/2006/relationships/chart" Target="../charts/chart10.xml"/><Relationship Id="rId19" Type="http://schemas.openxmlformats.org/officeDocument/2006/relationships/chart" Target="../charts/chart18.xml"/><Relationship Id="rId4" Type="http://schemas.openxmlformats.org/officeDocument/2006/relationships/chart" Target="../charts/chart4.xml"/><Relationship Id="rId9" Type="http://schemas.openxmlformats.org/officeDocument/2006/relationships/chart" Target="../charts/chart9.xml"/><Relationship Id="rId14" Type="http://schemas.openxmlformats.org/officeDocument/2006/relationships/chart" Target="../charts/chart14.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414131</xdr:rowOff>
    </xdr:from>
    <xdr:to>
      <xdr:col>4</xdr:col>
      <xdr:colOff>193261</xdr:colOff>
      <xdr:row>0</xdr:row>
      <xdr:rowOff>1173370</xdr:rowOff>
    </xdr:to>
    <xdr:pic>
      <xdr:nvPicPr>
        <xdr:cNvPr id="2" name="1 Imagen"/>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r="57637"/>
        <a:stretch/>
      </xdr:blipFill>
      <xdr:spPr>
        <a:xfrm>
          <a:off x="0" y="414131"/>
          <a:ext cx="2650435" cy="759239"/>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432367</xdr:colOff>
      <xdr:row>20</xdr:row>
      <xdr:rowOff>30275</xdr:rowOff>
    </xdr:from>
    <xdr:to>
      <xdr:col>7</xdr:col>
      <xdr:colOff>35092</xdr:colOff>
      <xdr:row>40</xdr:row>
      <xdr:rowOff>10775</xdr:rowOff>
    </xdr:to>
    <xdr:graphicFrame macro="">
      <xdr:nvGraphicFramePr>
        <xdr:cNvPr id="3" name="2 Gráfico" title="Numero de POS"/>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196849</xdr:colOff>
      <xdr:row>199</xdr:row>
      <xdr:rowOff>4611</xdr:rowOff>
    </xdr:from>
    <xdr:to>
      <xdr:col>4</xdr:col>
      <xdr:colOff>1265786</xdr:colOff>
      <xdr:row>219</xdr:row>
      <xdr:rowOff>32737</xdr:rowOff>
    </xdr:to>
    <xdr:graphicFrame macro="">
      <xdr:nvGraphicFramePr>
        <xdr:cNvPr id="5" name="4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6</xdr:col>
      <xdr:colOff>1228646</xdr:colOff>
      <xdr:row>258</xdr:row>
      <xdr:rowOff>144198</xdr:rowOff>
    </xdr:from>
    <xdr:to>
      <xdr:col>14</xdr:col>
      <xdr:colOff>236588</xdr:colOff>
      <xdr:row>278</xdr:row>
      <xdr:rowOff>124698</xdr:rowOff>
    </xdr:to>
    <xdr:graphicFrame macro="">
      <xdr:nvGraphicFramePr>
        <xdr:cNvPr id="7" name="6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6</xdr:col>
      <xdr:colOff>1238587</xdr:colOff>
      <xdr:row>310</xdr:row>
      <xdr:rowOff>130965</xdr:rowOff>
    </xdr:from>
    <xdr:to>
      <xdr:col>14</xdr:col>
      <xdr:colOff>250762</xdr:colOff>
      <xdr:row>330</xdr:row>
      <xdr:rowOff>111465</xdr:rowOff>
    </xdr:to>
    <xdr:graphicFrame macro="">
      <xdr:nvGraphicFramePr>
        <xdr:cNvPr id="8" name="7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47625</xdr:colOff>
      <xdr:row>414</xdr:row>
      <xdr:rowOff>65994</xdr:rowOff>
    </xdr:from>
    <xdr:to>
      <xdr:col>4</xdr:col>
      <xdr:colOff>1116562</xdr:colOff>
      <xdr:row>434</xdr:row>
      <xdr:rowOff>94119</xdr:rowOff>
    </xdr:to>
    <xdr:graphicFrame macro="">
      <xdr:nvGraphicFramePr>
        <xdr:cNvPr id="9" name="8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21166</xdr:colOff>
      <xdr:row>68</xdr:row>
      <xdr:rowOff>1586</xdr:rowOff>
    </xdr:from>
    <xdr:to>
      <xdr:col>6</xdr:col>
      <xdr:colOff>900241</xdr:colOff>
      <xdr:row>87</xdr:row>
      <xdr:rowOff>162002</xdr:rowOff>
    </xdr:to>
    <xdr:graphicFrame macro="">
      <xdr:nvGraphicFramePr>
        <xdr:cNvPr id="15" name="14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6</xdr:col>
      <xdr:colOff>1033461</xdr:colOff>
      <xdr:row>68</xdr:row>
      <xdr:rowOff>19051</xdr:rowOff>
    </xdr:from>
    <xdr:to>
      <xdr:col>14</xdr:col>
      <xdr:colOff>45636</xdr:colOff>
      <xdr:row>87</xdr:row>
      <xdr:rowOff>180526</xdr:rowOff>
    </xdr:to>
    <xdr:graphicFrame macro="">
      <xdr:nvGraphicFramePr>
        <xdr:cNvPr id="16" name="15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0</xdr:col>
      <xdr:colOff>190499</xdr:colOff>
      <xdr:row>112</xdr:row>
      <xdr:rowOff>33336</xdr:rowOff>
    </xdr:from>
    <xdr:to>
      <xdr:col>6</xdr:col>
      <xdr:colOff>879074</xdr:colOff>
      <xdr:row>132</xdr:row>
      <xdr:rowOff>13836</xdr:rowOff>
    </xdr:to>
    <xdr:graphicFrame macro="">
      <xdr:nvGraphicFramePr>
        <xdr:cNvPr id="17" name="16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6</xdr:col>
      <xdr:colOff>978692</xdr:colOff>
      <xdr:row>112</xdr:row>
      <xdr:rowOff>16670</xdr:rowOff>
    </xdr:from>
    <xdr:to>
      <xdr:col>13</xdr:col>
      <xdr:colOff>952892</xdr:colOff>
      <xdr:row>131</xdr:row>
      <xdr:rowOff>178145</xdr:rowOff>
    </xdr:to>
    <xdr:graphicFrame macro="">
      <xdr:nvGraphicFramePr>
        <xdr:cNvPr id="18" name="17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1</xdr:col>
      <xdr:colOff>117774</xdr:colOff>
      <xdr:row>155</xdr:row>
      <xdr:rowOff>128284</xdr:rowOff>
    </xdr:from>
    <xdr:to>
      <xdr:col>6</xdr:col>
      <xdr:colOff>996849</xdr:colOff>
      <xdr:row>175</xdr:row>
      <xdr:rowOff>108784</xdr:rowOff>
    </xdr:to>
    <xdr:graphicFrame macro="">
      <xdr:nvGraphicFramePr>
        <xdr:cNvPr id="19" name="18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1</xdr:col>
      <xdr:colOff>59529</xdr:colOff>
      <xdr:row>490</xdr:row>
      <xdr:rowOff>122634</xdr:rowOff>
    </xdr:from>
    <xdr:to>
      <xdr:col>6</xdr:col>
      <xdr:colOff>938604</xdr:colOff>
      <xdr:row>510</xdr:row>
      <xdr:rowOff>103134</xdr:rowOff>
    </xdr:to>
    <xdr:graphicFrame macro="">
      <xdr:nvGraphicFramePr>
        <xdr:cNvPr id="34" name="33 Gráfico"/>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xdr:col>
      <xdr:colOff>178594</xdr:colOff>
      <xdr:row>258</xdr:row>
      <xdr:rowOff>138114</xdr:rowOff>
    </xdr:from>
    <xdr:to>
      <xdr:col>6</xdr:col>
      <xdr:colOff>1057669</xdr:colOff>
      <xdr:row>278</xdr:row>
      <xdr:rowOff>118614</xdr:rowOff>
    </xdr:to>
    <xdr:graphicFrame macro="">
      <xdr:nvGraphicFramePr>
        <xdr:cNvPr id="42" name="41 Gráfico"/>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xdr:from>
      <xdr:col>1</xdr:col>
      <xdr:colOff>214312</xdr:colOff>
      <xdr:row>310</xdr:row>
      <xdr:rowOff>122631</xdr:rowOff>
    </xdr:from>
    <xdr:to>
      <xdr:col>6</xdr:col>
      <xdr:colOff>1093387</xdr:colOff>
      <xdr:row>330</xdr:row>
      <xdr:rowOff>103131</xdr:rowOff>
    </xdr:to>
    <xdr:graphicFrame macro="">
      <xdr:nvGraphicFramePr>
        <xdr:cNvPr id="43" name="42 Gráfico"/>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1</xdr:col>
      <xdr:colOff>59530</xdr:colOff>
      <xdr:row>363</xdr:row>
      <xdr:rowOff>51196</xdr:rowOff>
    </xdr:from>
    <xdr:to>
      <xdr:col>6</xdr:col>
      <xdr:colOff>938605</xdr:colOff>
      <xdr:row>382</xdr:row>
      <xdr:rowOff>31696</xdr:rowOff>
    </xdr:to>
    <xdr:graphicFrame macro="">
      <xdr:nvGraphicFramePr>
        <xdr:cNvPr id="73" name="72 Gráfico"/>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4"/>
        </a:graphicData>
      </a:graphic>
    </xdr:graphicFrame>
    <xdr:clientData/>
  </xdr:twoCellAnchor>
  <xdr:twoCellAnchor editAs="oneCell">
    <xdr:from>
      <xdr:col>1</xdr:col>
      <xdr:colOff>95250</xdr:colOff>
      <xdr:row>0</xdr:row>
      <xdr:rowOff>247649</xdr:rowOff>
    </xdr:from>
    <xdr:to>
      <xdr:col>2</xdr:col>
      <xdr:colOff>916781</xdr:colOff>
      <xdr:row>0</xdr:row>
      <xdr:rowOff>1057274</xdr:rowOff>
    </xdr:to>
    <xdr:pic>
      <xdr:nvPicPr>
        <xdr:cNvPr id="86" name="85 Imagen"/>
        <xdr:cNvPicPr/>
      </xdr:nvPicPr>
      <xdr:blipFill rotWithShape="1">
        <a:blip xmlns:r="http://schemas.openxmlformats.org/officeDocument/2006/relationships" r:embed="rId15">
          <a:extLst>
            <a:ext uri="{28A0092B-C50C-407E-A947-70E740481C1C}">
              <a14:useLocalDpi xmlns:a14="http://schemas.microsoft.com/office/drawing/2010/main" val="0"/>
            </a:ext>
          </a:extLst>
        </a:blip>
        <a:srcRect r="57637"/>
        <a:stretch/>
      </xdr:blipFill>
      <xdr:spPr>
        <a:xfrm>
          <a:off x="285750" y="247649"/>
          <a:ext cx="3152775" cy="809625"/>
        </a:xfrm>
        <a:prstGeom prst="rect">
          <a:avLst/>
        </a:prstGeom>
      </xdr:spPr>
    </xdr:pic>
    <xdr:clientData/>
  </xdr:twoCellAnchor>
  <xdr:twoCellAnchor>
    <xdr:from>
      <xdr:col>6</xdr:col>
      <xdr:colOff>1068917</xdr:colOff>
      <xdr:row>155</xdr:row>
      <xdr:rowOff>115358</xdr:rowOff>
    </xdr:from>
    <xdr:to>
      <xdr:col>14</xdr:col>
      <xdr:colOff>77917</xdr:colOff>
      <xdr:row>175</xdr:row>
      <xdr:rowOff>95250</xdr:rowOff>
    </xdr:to>
    <xdr:graphicFrame macro="">
      <xdr:nvGraphicFramePr>
        <xdr:cNvPr id="89" name="88 Gráfico"/>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6"/>
        </a:graphicData>
      </a:graphic>
    </xdr:graphicFrame>
    <xdr:clientData/>
  </xdr:twoCellAnchor>
  <xdr:twoCellAnchor>
    <xdr:from>
      <xdr:col>7</xdr:col>
      <xdr:colOff>169333</xdr:colOff>
      <xdr:row>20</xdr:row>
      <xdr:rowOff>41275</xdr:rowOff>
    </xdr:from>
    <xdr:to>
      <xdr:col>14</xdr:col>
      <xdr:colOff>458916</xdr:colOff>
      <xdr:row>40</xdr:row>
      <xdr:rowOff>42941</xdr:rowOff>
    </xdr:to>
    <xdr:graphicFrame macro="">
      <xdr:nvGraphicFramePr>
        <xdr:cNvPr id="90" name="89 Gráfico"/>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7"/>
        </a:graphicData>
      </a:graphic>
    </xdr:graphicFrame>
    <xdr:clientData/>
  </xdr:twoCellAnchor>
  <xdr:twoCellAnchor>
    <xdr:from>
      <xdr:col>5</xdr:col>
      <xdr:colOff>529165</xdr:colOff>
      <xdr:row>199</xdr:row>
      <xdr:rowOff>30689</xdr:rowOff>
    </xdr:from>
    <xdr:to>
      <xdr:col>10</xdr:col>
      <xdr:colOff>994833</xdr:colOff>
      <xdr:row>219</xdr:row>
      <xdr:rowOff>42333</xdr:rowOff>
    </xdr:to>
    <xdr:graphicFrame macro="">
      <xdr:nvGraphicFramePr>
        <xdr:cNvPr id="91" name="90 Gráfico"/>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8"/>
        </a:graphicData>
      </a:graphic>
    </xdr:graphicFrame>
    <xdr:clientData/>
  </xdr:twoCellAnchor>
  <xdr:twoCellAnchor>
    <xdr:from>
      <xdr:col>6</xdr:col>
      <xdr:colOff>1206500</xdr:colOff>
      <xdr:row>363</xdr:row>
      <xdr:rowOff>41274</xdr:rowOff>
    </xdr:from>
    <xdr:to>
      <xdr:col>14</xdr:col>
      <xdr:colOff>215500</xdr:colOff>
      <xdr:row>382</xdr:row>
      <xdr:rowOff>21774</xdr:rowOff>
    </xdr:to>
    <xdr:graphicFrame macro="">
      <xdr:nvGraphicFramePr>
        <xdr:cNvPr id="92" name="91 Gráfico"/>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9"/>
        </a:graphicData>
      </a:graphic>
    </xdr:graphicFrame>
    <xdr:clientData/>
  </xdr:twoCellAnchor>
  <xdr:twoCellAnchor>
    <xdr:from>
      <xdr:col>4</xdr:col>
      <xdr:colOff>1312332</xdr:colOff>
      <xdr:row>414</xdr:row>
      <xdr:rowOff>73024</xdr:rowOff>
    </xdr:from>
    <xdr:to>
      <xdr:col>9</xdr:col>
      <xdr:colOff>994833</xdr:colOff>
      <xdr:row>434</xdr:row>
      <xdr:rowOff>116416</xdr:rowOff>
    </xdr:to>
    <xdr:graphicFrame macro="">
      <xdr:nvGraphicFramePr>
        <xdr:cNvPr id="93" name="92 Gráfico"/>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0"/>
        </a:graphicData>
      </a:graphic>
    </xdr:graphicFrame>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O98"/>
  <sheetViews>
    <sheetView showGridLines="0" zoomScale="70" zoomScaleNormal="70" zoomScalePageLayoutView="69" workbookViewId="0">
      <selection activeCell="C5" sqref="C5"/>
    </sheetView>
  </sheetViews>
  <sheetFormatPr baseColWidth="10" defaultRowHeight="18.75" x14ac:dyDescent="0.3"/>
  <cols>
    <col min="1" max="1" width="5.85546875" style="3" customWidth="1"/>
    <col min="2" max="2" width="5.7109375" style="3" customWidth="1"/>
    <col min="3" max="3" width="11.42578125" style="13"/>
    <col min="4" max="16384" width="11.42578125" style="3"/>
  </cols>
  <sheetData>
    <row r="1" spans="2:15" s="1" customFormat="1" ht="134.25" customHeight="1" x14ac:dyDescent="0.2">
      <c r="B1" s="99" t="s">
        <v>0</v>
      </c>
      <c r="C1" s="99"/>
      <c r="D1" s="99"/>
      <c r="E1" s="99"/>
      <c r="F1" s="99"/>
      <c r="G1" s="99"/>
      <c r="H1" s="99"/>
      <c r="I1" s="99"/>
      <c r="J1" s="99"/>
      <c r="K1" s="99"/>
      <c r="L1" s="99"/>
      <c r="M1" s="99"/>
      <c r="N1" s="99"/>
      <c r="O1" s="99"/>
    </row>
    <row r="2" spans="2:15" s="1" customFormat="1" ht="18" x14ac:dyDescent="0.25">
      <c r="C2" s="2"/>
    </row>
    <row r="3" spans="2:15" ht="18" x14ac:dyDescent="0.25">
      <c r="C3" s="100" t="str">
        <f>+'Año 2016'!B3</f>
        <v>ESTADÍSTICAS DE CAJEROS AUTOMÁTICOS (ATM)</v>
      </c>
      <c r="D3" s="100"/>
      <c r="E3" s="100"/>
      <c r="F3" s="100"/>
      <c r="G3" s="100"/>
      <c r="H3" s="100"/>
      <c r="I3" s="100"/>
      <c r="J3" s="100"/>
      <c r="K3" s="100"/>
      <c r="L3" s="100"/>
      <c r="M3" s="100"/>
      <c r="N3" s="100"/>
      <c r="O3" s="100"/>
    </row>
    <row r="4" spans="2:15" ht="18" x14ac:dyDescent="0.25">
      <c r="C4" s="100" t="str">
        <f>+'Año 2016'!B4</f>
        <v>Enero a Diciembre 2016</v>
      </c>
      <c r="D4" s="100"/>
      <c r="E4" s="100"/>
      <c r="F4" s="100"/>
      <c r="G4" s="100"/>
      <c r="H4" s="100"/>
      <c r="I4" s="100"/>
      <c r="J4" s="100"/>
      <c r="K4" s="100"/>
      <c r="L4" s="100"/>
      <c r="M4" s="100"/>
      <c r="N4" s="100"/>
      <c r="O4" s="100"/>
    </row>
    <row r="5" spans="2:15" ht="20.25" x14ac:dyDescent="0.25">
      <c r="C5" s="4" t="str">
        <f>+'Año 2016'!B5</f>
        <v>Fecha de publicación: Febrero 2017</v>
      </c>
      <c r="D5" s="5"/>
      <c r="E5" s="5"/>
      <c r="F5" s="5"/>
      <c r="G5" s="5"/>
      <c r="H5" s="5"/>
      <c r="I5" s="5"/>
      <c r="J5" s="5"/>
      <c r="K5" s="5"/>
      <c r="L5" s="5"/>
      <c r="M5" s="5"/>
      <c r="N5" s="5"/>
      <c r="O5" s="5"/>
    </row>
    <row r="6" spans="2:15" ht="20.25" x14ac:dyDescent="0.25">
      <c r="C6" s="6"/>
      <c r="D6" s="5"/>
      <c r="E6" s="5"/>
      <c r="F6" s="5"/>
      <c r="G6" s="5"/>
      <c r="H6" s="5"/>
      <c r="I6" s="5"/>
      <c r="J6" s="5"/>
      <c r="K6" s="5"/>
      <c r="L6" s="5"/>
      <c r="M6" s="5"/>
      <c r="N6" s="5"/>
      <c r="O6" s="5"/>
    </row>
    <row r="7" spans="2:15" ht="18" x14ac:dyDescent="0.25">
      <c r="C7" s="7" t="s">
        <v>1</v>
      </c>
    </row>
    <row r="9" spans="2:15" ht="18" x14ac:dyDescent="0.25">
      <c r="C9" s="8" t="str">
        <f>+'Año 2016'!B8</f>
        <v>SECCIÓN I: NÚMERO DE CAJEROS AUTOMÁTICOS (ATM)</v>
      </c>
    </row>
    <row r="10" spans="2:15" ht="18" x14ac:dyDescent="0.25">
      <c r="C10" s="9"/>
    </row>
    <row r="11" spans="2:15" ht="18" x14ac:dyDescent="0.25">
      <c r="C11" s="62" t="str">
        <f>+'Año 2016'!B10</f>
        <v>1.1 Número de cajeros automáticos (ATM)</v>
      </c>
    </row>
    <row r="12" spans="2:15" ht="12.75" customHeight="1" x14ac:dyDescent="0.25">
      <c r="C12" s="11"/>
    </row>
    <row r="13" spans="2:15" ht="18" x14ac:dyDescent="0.25">
      <c r="C13" s="11" t="str">
        <f>+'Año 2016'!B12</f>
        <v>1.1.1 Evolución del número de cajeros automáticos (ATM en oficina/ATM otro sitio)</v>
      </c>
    </row>
    <row r="14" spans="2:15" ht="18" x14ac:dyDescent="0.25">
      <c r="C14" s="11"/>
    </row>
    <row r="15" spans="2:15" ht="18" x14ac:dyDescent="0.25">
      <c r="C15" s="8" t="str">
        <f>+'Año 2016'!B46</f>
        <v>SECCIÓN II: NÚMERO DE CAJEROS AUTOMÁTICOS POR ENTIDAD FINANCIERA</v>
      </c>
    </row>
    <row r="16" spans="2:15" ht="18" x14ac:dyDescent="0.25">
      <c r="C16" s="62" t="str">
        <f>+'Año 2016'!B48</f>
        <v>2.1 Número de cajeros automáticos por entidad (ATM en oficina)</v>
      </c>
    </row>
    <row r="17" spans="3:3" ht="18" x14ac:dyDescent="0.25">
      <c r="C17" s="62" t="str">
        <f>+'Año 2016'!B92</f>
        <v>2.2 Número de cajeros automáticos por entidad (ATM en otro sitio)</v>
      </c>
    </row>
    <row r="18" spans="3:3" ht="18" x14ac:dyDescent="0.25">
      <c r="C18" s="62" t="str">
        <f>+'Año 2016'!B135</f>
        <v>2.3 Número total de cajeros automáticos por entidad (ATM en oficina y ATM en otro sitio)</v>
      </c>
    </row>
    <row r="19" spans="3:3" ht="18" x14ac:dyDescent="0.25">
      <c r="C19" s="62" t="str">
        <f>+'Año 2016'!B179</f>
        <v xml:space="preserve">2.4 Resumen de cajeros automáticos por entidad </v>
      </c>
    </row>
    <row r="20" spans="3:3" ht="18" x14ac:dyDescent="0.25">
      <c r="C20" s="11"/>
    </row>
    <row r="21" spans="3:3" ht="18" x14ac:dyDescent="0.25">
      <c r="C21" s="8" t="str">
        <f>+'Año 2016'!B228</f>
        <v>SECCIÓN III: NÚMERO DE CAJEROS AUTOMÁTICOS POR PROVINCIA</v>
      </c>
    </row>
    <row r="22" spans="3:3" ht="18" x14ac:dyDescent="0.25">
      <c r="C22" s="62" t="str">
        <f>+'Año 2016'!B230</f>
        <v>3.1 Número de cajeros automáticos por provincia (ATM en oficina)</v>
      </c>
    </row>
    <row r="23" spans="3:3" ht="18" x14ac:dyDescent="0.25">
      <c r="C23" s="62" t="str">
        <f>+'Año 2016'!B282</f>
        <v>3.2 Número de cajeros automáticos por provincia (ATM en otro sitio)</v>
      </c>
    </row>
    <row r="24" spans="3:3" ht="18" x14ac:dyDescent="0.25">
      <c r="C24" s="62" t="str">
        <f>+'Año 2016'!B334</f>
        <v>3.3 Número de cajeros automáticos por provincia (ATM en oficina y ATM en otro sitio)</v>
      </c>
    </row>
    <row r="25" spans="3:3" ht="18" x14ac:dyDescent="0.25">
      <c r="C25" s="62" t="str">
        <f>+'Año 2016'!B385</f>
        <v>3.4 Resumen de cajeros automáticos por provincia</v>
      </c>
    </row>
    <row r="26" spans="3:3" ht="18" x14ac:dyDescent="0.25">
      <c r="C26" s="11"/>
    </row>
    <row r="27" spans="3:3" ht="18" x14ac:dyDescent="0.25">
      <c r="C27" s="8" t="str">
        <f>+'Año 2016'!B439</f>
        <v>SECCIÓN IV: NÚMERO DE CAJEROS AUTOMÁTICOS POR TIPO LOCAL</v>
      </c>
    </row>
    <row r="28" spans="3:3" ht="18" x14ac:dyDescent="0.25">
      <c r="C28" s="11" t="str">
        <f>+'Año 2016'!B441</f>
        <v>4.1 Número de cajeros automáticos por tipo de local (ATM en oficina/ATM en otro sitio)</v>
      </c>
    </row>
    <row r="29" spans="3:3" ht="18" x14ac:dyDescent="0.25">
      <c r="C29" s="10"/>
    </row>
    <row r="30" spans="3:3" ht="18" x14ac:dyDescent="0.25">
      <c r="C30" s="8" t="str">
        <f>+'Año 2016'!B518</f>
        <v>SECCIÓN V: NÚMERO DE CAJEROS AUTOMÁTICOS POR ENTIDAD Y PROVINCIA</v>
      </c>
    </row>
    <row r="31" spans="3:3" ht="18" x14ac:dyDescent="0.25">
      <c r="C31" s="62" t="str">
        <f>+'Año 2016'!B520</f>
        <v>5.1 Número de cajeros automáticos por entidad y provincia (ATM en oficina/ATM en otro sitio)</v>
      </c>
    </row>
    <row r="32" spans="3:3" ht="18.75" customHeight="1" x14ac:dyDescent="0.25">
      <c r="C32" s="11"/>
    </row>
    <row r="33" spans="3:3" ht="18.75" customHeight="1" x14ac:dyDescent="0.25">
      <c r="C33" s="8" t="str">
        <f>+'Año 2016'!B746</f>
        <v xml:space="preserve">SECCIÓN VI: NÚMERO DE CAJEROS AUTOMÁTICOS POR ENTIDAD Y TIPO DE LOCAL </v>
      </c>
    </row>
    <row r="34" spans="3:3" ht="18.75" customHeight="1" x14ac:dyDescent="0.25">
      <c r="C34" s="62" t="str">
        <f>+'Año 2016'!B748</f>
        <v>6.1 Número de cajeros automáticos por entidad y tipo de local (ATM en oficina/ATM en otro sitio)</v>
      </c>
    </row>
    <row r="35" spans="3:3" ht="18.75" customHeight="1" x14ac:dyDescent="0.25">
      <c r="C35" s="11"/>
    </row>
    <row r="36" spans="3:3" ht="18" x14ac:dyDescent="0.25">
      <c r="C36" s="8" t="str">
        <f>+'Año 2016'!B959</f>
        <v>SECCIÓN VII: CONSIDERANDOS</v>
      </c>
    </row>
    <row r="37" spans="3:3" ht="18" x14ac:dyDescent="0.25">
      <c r="C37" s="8"/>
    </row>
    <row r="38" spans="3:3" ht="18" x14ac:dyDescent="0.25">
      <c r="C38" s="8" t="str">
        <f>+'Año 2016'!B963</f>
        <v>SECCIÓN VIII: CONTACTOS</v>
      </c>
    </row>
    <row r="39" spans="3:3" ht="18" x14ac:dyDescent="0.25">
      <c r="C39" s="11"/>
    </row>
    <row r="40" spans="3:3" ht="18" x14ac:dyDescent="0.25">
      <c r="C40" s="11"/>
    </row>
    <row r="41" spans="3:3" ht="15" x14ac:dyDescent="0.25">
      <c r="C41" s="3"/>
    </row>
    <row r="42" spans="3:3" ht="18" x14ac:dyDescent="0.25">
      <c r="C42" s="8"/>
    </row>
    <row r="44" spans="3:3" ht="18" x14ac:dyDescent="0.25">
      <c r="C44" s="12"/>
    </row>
    <row r="46" spans="3:3" ht="18" x14ac:dyDescent="0.25">
      <c r="C46" s="9"/>
    </row>
    <row r="47" spans="3:3" ht="18" x14ac:dyDescent="0.25">
      <c r="C47" s="10"/>
    </row>
    <row r="48" spans="3:3" ht="18" x14ac:dyDescent="0.25">
      <c r="C48" s="11"/>
    </row>
    <row r="49" spans="3:3" ht="18" x14ac:dyDescent="0.25">
      <c r="C49" s="11"/>
    </row>
    <row r="50" spans="3:3" ht="18" x14ac:dyDescent="0.25">
      <c r="C50" s="11"/>
    </row>
    <row r="51" spans="3:3" ht="18" x14ac:dyDescent="0.25">
      <c r="C51" s="11"/>
    </row>
    <row r="52" spans="3:3" ht="18" x14ac:dyDescent="0.25">
      <c r="C52" s="10"/>
    </row>
    <row r="53" spans="3:3" ht="18" x14ac:dyDescent="0.25">
      <c r="C53" s="11"/>
    </row>
    <row r="54" spans="3:3" ht="18" x14ac:dyDescent="0.25">
      <c r="C54" s="11"/>
    </row>
    <row r="55" spans="3:3" ht="18" x14ac:dyDescent="0.25">
      <c r="C55" s="11"/>
    </row>
    <row r="56" spans="3:3" ht="18" x14ac:dyDescent="0.25">
      <c r="C56" s="11"/>
    </row>
    <row r="57" spans="3:3" ht="18" x14ac:dyDescent="0.25">
      <c r="C57" s="10"/>
    </row>
    <row r="58" spans="3:3" ht="18" x14ac:dyDescent="0.25">
      <c r="C58" s="11"/>
    </row>
    <row r="59" spans="3:3" ht="18" x14ac:dyDescent="0.25">
      <c r="C59" s="11"/>
    </row>
    <row r="60" spans="3:3" ht="18" x14ac:dyDescent="0.25">
      <c r="C60" s="11"/>
    </row>
    <row r="61" spans="3:3" ht="18" x14ac:dyDescent="0.25">
      <c r="C61" s="11"/>
    </row>
    <row r="62" spans="3:3" ht="18" x14ac:dyDescent="0.25">
      <c r="C62" s="10"/>
    </row>
    <row r="63" spans="3:3" ht="18" x14ac:dyDescent="0.25">
      <c r="C63" s="11"/>
    </row>
    <row r="64" spans="3:3" ht="18" x14ac:dyDescent="0.25">
      <c r="C64" s="11"/>
    </row>
    <row r="65" spans="3:3" ht="18" x14ac:dyDescent="0.25">
      <c r="C65" s="11"/>
    </row>
    <row r="66" spans="3:3" ht="18" x14ac:dyDescent="0.25">
      <c r="C66" s="11"/>
    </row>
    <row r="67" spans="3:3" ht="18" x14ac:dyDescent="0.25">
      <c r="C67" s="9"/>
    </row>
    <row r="68" spans="3:3" ht="18" x14ac:dyDescent="0.25">
      <c r="C68" s="10"/>
    </row>
    <row r="69" spans="3:3" ht="18" x14ac:dyDescent="0.25">
      <c r="C69" s="11"/>
    </row>
    <row r="70" spans="3:3" ht="18" x14ac:dyDescent="0.25">
      <c r="C70" s="11"/>
    </row>
    <row r="71" spans="3:3" ht="18" x14ac:dyDescent="0.25">
      <c r="C71" s="11"/>
    </row>
    <row r="72" spans="3:3" ht="18" x14ac:dyDescent="0.25">
      <c r="C72" s="11"/>
    </row>
    <row r="73" spans="3:3" ht="18" x14ac:dyDescent="0.25">
      <c r="C73" s="10"/>
    </row>
    <row r="74" spans="3:3" ht="18" x14ac:dyDescent="0.25">
      <c r="C74" s="11"/>
    </row>
    <row r="75" spans="3:3" ht="18" x14ac:dyDescent="0.25">
      <c r="C75" s="11"/>
    </row>
    <row r="76" spans="3:3" ht="18" x14ac:dyDescent="0.25">
      <c r="C76" s="11"/>
    </row>
    <row r="77" spans="3:3" ht="18" x14ac:dyDescent="0.25">
      <c r="C77" s="11"/>
    </row>
    <row r="78" spans="3:3" ht="18" x14ac:dyDescent="0.25">
      <c r="C78" s="10"/>
    </row>
    <row r="79" spans="3:3" ht="18" x14ac:dyDescent="0.25">
      <c r="C79" s="11"/>
    </row>
    <row r="80" spans="3:3" ht="18" x14ac:dyDescent="0.25">
      <c r="C80" s="11"/>
    </row>
    <row r="81" spans="3:3" ht="18" x14ac:dyDescent="0.25">
      <c r="C81" s="11"/>
    </row>
    <row r="82" spans="3:3" ht="18" x14ac:dyDescent="0.25">
      <c r="C82" s="11"/>
    </row>
    <row r="83" spans="3:3" ht="18" x14ac:dyDescent="0.25">
      <c r="C83" s="9"/>
    </row>
    <row r="84" spans="3:3" ht="18" x14ac:dyDescent="0.25">
      <c r="C84" s="10"/>
    </row>
    <row r="85" spans="3:3" ht="18" x14ac:dyDescent="0.25">
      <c r="C85" s="11"/>
    </row>
    <row r="86" spans="3:3" ht="18" x14ac:dyDescent="0.25">
      <c r="C86" s="11"/>
    </row>
    <row r="87" spans="3:3" ht="18" x14ac:dyDescent="0.25">
      <c r="C87" s="11"/>
    </row>
    <row r="88" spans="3:3" ht="18" x14ac:dyDescent="0.25">
      <c r="C88" s="11"/>
    </row>
    <row r="89" spans="3:3" ht="18" x14ac:dyDescent="0.25">
      <c r="C89" s="10"/>
    </row>
    <row r="90" spans="3:3" ht="18" x14ac:dyDescent="0.25">
      <c r="C90" s="11"/>
    </row>
    <row r="91" spans="3:3" ht="18" x14ac:dyDescent="0.25">
      <c r="C91" s="11"/>
    </row>
    <row r="92" spans="3:3" ht="18" x14ac:dyDescent="0.25">
      <c r="C92" s="11"/>
    </row>
    <row r="93" spans="3:3" ht="18" x14ac:dyDescent="0.25">
      <c r="C93" s="11"/>
    </row>
    <row r="94" spans="3:3" ht="18" x14ac:dyDescent="0.25">
      <c r="C94" s="10"/>
    </row>
    <row r="95" spans="3:3" ht="18" x14ac:dyDescent="0.25">
      <c r="C95" s="11"/>
    </row>
    <row r="96" spans="3:3" ht="18" x14ac:dyDescent="0.25">
      <c r="C96" s="11"/>
    </row>
    <row r="97" spans="3:3" ht="18" x14ac:dyDescent="0.25">
      <c r="C97" s="11"/>
    </row>
    <row r="98" spans="3:3" ht="18" x14ac:dyDescent="0.25">
      <c r="C98" s="11"/>
    </row>
  </sheetData>
  <sheetProtection password="E335" sheet="1" objects="1" scenarios="1"/>
  <mergeCells count="3">
    <mergeCell ref="B1:O1"/>
    <mergeCell ref="C3:O3"/>
    <mergeCell ref="C4:O4"/>
  </mergeCells>
  <pageMargins left="0.70866141732283472" right="0.70866141732283472" top="0.74803149606299213" bottom="0.74803149606299213" header="0.31496062992125984" footer="0.31496062992125984"/>
  <pageSetup scale="56" orientation="portrait" r:id="rId1"/>
  <drawing r:id="rId2"/>
  <legacyDrawingHF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073"/>
  <sheetViews>
    <sheetView showGridLines="0" tabSelected="1" zoomScale="70" zoomScaleNormal="70" zoomScaleSheetLayoutView="70" workbookViewId="0">
      <selection activeCell="B5" sqref="B5"/>
    </sheetView>
  </sheetViews>
  <sheetFormatPr baseColWidth="10" defaultRowHeight="14.25" x14ac:dyDescent="0.2"/>
  <cols>
    <col min="1" max="1" width="2.85546875" style="14" customWidth="1"/>
    <col min="2" max="2" width="35" style="14" customWidth="1"/>
    <col min="3" max="3" width="31.85546875" style="14" customWidth="1"/>
    <col min="4" max="4" width="21" style="14" customWidth="1"/>
    <col min="5" max="5" width="20" style="14" customWidth="1"/>
    <col min="6" max="6" width="15.85546875" style="14" customWidth="1"/>
    <col min="7" max="7" width="19.140625" style="14" customWidth="1"/>
    <col min="8" max="8" width="19" style="14" customWidth="1"/>
    <col min="9" max="9" width="16.140625" style="14" customWidth="1"/>
    <col min="10" max="10" width="16.85546875" style="14" customWidth="1"/>
    <col min="11" max="12" width="18.140625" style="14" customWidth="1"/>
    <col min="13" max="13" width="17.140625" style="14" customWidth="1"/>
    <col min="14" max="14" width="14.42578125" style="14" customWidth="1"/>
    <col min="15" max="15" width="15.5703125" style="14" bestFit="1" customWidth="1"/>
    <col min="16" max="16" width="16.85546875" style="14" bestFit="1" customWidth="1"/>
    <col min="17" max="17" width="15.5703125" style="14" bestFit="1" customWidth="1"/>
    <col min="18" max="18" width="11.7109375" style="14" bestFit="1" customWidth="1"/>
    <col min="19" max="16384" width="11.42578125" style="14"/>
  </cols>
  <sheetData>
    <row r="1" spans="1:16" ht="134.25" customHeight="1" x14ac:dyDescent="0.6">
      <c r="B1" s="102" t="s">
        <v>0</v>
      </c>
      <c r="C1" s="102"/>
      <c r="D1" s="102"/>
      <c r="E1" s="102"/>
      <c r="F1" s="102"/>
      <c r="G1" s="102"/>
      <c r="H1" s="102"/>
      <c r="I1" s="102"/>
      <c r="J1" s="102"/>
      <c r="K1" s="102"/>
      <c r="L1" s="102"/>
      <c r="M1" s="102"/>
      <c r="N1" s="102"/>
      <c r="O1" s="102"/>
      <c r="P1" s="102"/>
    </row>
    <row r="2" spans="1:16" ht="15" x14ac:dyDescent="0.25">
      <c r="C2" s="19"/>
    </row>
    <row r="3" spans="1:16" ht="35.25" x14ac:dyDescent="0.2">
      <c r="B3" s="103" t="s">
        <v>43</v>
      </c>
      <c r="C3" s="103"/>
      <c r="D3" s="103"/>
      <c r="E3" s="103"/>
      <c r="F3" s="103"/>
      <c r="G3" s="103"/>
      <c r="H3" s="103"/>
      <c r="I3" s="103"/>
      <c r="J3" s="103"/>
      <c r="K3" s="103"/>
      <c r="L3" s="103"/>
      <c r="M3" s="103"/>
      <c r="N3" s="103"/>
      <c r="O3" s="103"/>
      <c r="P3" s="103"/>
    </row>
    <row r="4" spans="1:16" ht="35.25" x14ac:dyDescent="0.5">
      <c r="B4" s="104" t="s">
        <v>161</v>
      </c>
      <c r="C4" s="104"/>
      <c r="D4" s="104"/>
      <c r="E4" s="104"/>
      <c r="F4" s="104"/>
      <c r="G4" s="104"/>
      <c r="H4" s="104"/>
      <c r="I4" s="104"/>
      <c r="J4" s="104"/>
      <c r="K4" s="104"/>
      <c r="L4" s="104"/>
      <c r="M4" s="104"/>
      <c r="N4" s="104"/>
      <c r="O4" s="104"/>
      <c r="P4" s="104"/>
    </row>
    <row r="5" spans="1:16" ht="15" x14ac:dyDescent="0.2">
      <c r="B5" s="42" t="s">
        <v>162</v>
      </c>
      <c r="C5" s="1"/>
      <c r="D5" s="43"/>
      <c r="E5" s="43"/>
      <c r="F5" s="43"/>
      <c r="G5" s="43"/>
      <c r="H5" s="43"/>
      <c r="I5" s="43"/>
      <c r="J5" s="43"/>
      <c r="K5" s="43"/>
      <c r="L5" s="43"/>
      <c r="M5" s="43"/>
      <c r="N5" s="43"/>
      <c r="O5" s="43"/>
      <c r="P5" s="1"/>
    </row>
    <row r="6" spans="1:16" s="1" customFormat="1" ht="15" x14ac:dyDescent="0.2">
      <c r="B6" s="42"/>
      <c r="D6" s="43"/>
      <c r="E6" s="43"/>
      <c r="F6" s="43"/>
      <c r="G6" s="43"/>
      <c r="H6" s="43"/>
      <c r="I6" s="43"/>
      <c r="J6" s="43"/>
      <c r="K6" s="43"/>
      <c r="L6" s="43"/>
      <c r="M6" s="43"/>
      <c r="N6" s="43"/>
      <c r="O6" s="43"/>
    </row>
    <row r="7" spans="1:16" ht="18.75" customHeight="1" x14ac:dyDescent="0.2">
      <c r="C7" s="15"/>
    </row>
    <row r="8" spans="1:16" ht="26.25" x14ac:dyDescent="0.4">
      <c r="A8" s="44"/>
      <c r="B8" s="16" t="s">
        <v>45</v>
      </c>
      <c r="C8" s="45"/>
      <c r="D8" s="45"/>
      <c r="E8" s="45"/>
      <c r="F8" s="46"/>
      <c r="G8" s="46"/>
      <c r="H8" s="47"/>
      <c r="I8" s="47"/>
      <c r="J8" s="48"/>
      <c r="K8" s="48"/>
      <c r="L8" s="48"/>
      <c r="M8" s="48"/>
      <c r="N8" s="48"/>
      <c r="O8" s="34"/>
    </row>
    <row r="9" spans="1:16" ht="15" x14ac:dyDescent="0.25">
      <c r="A9" s="44"/>
      <c r="B9" s="49"/>
      <c r="C9" s="50"/>
      <c r="D9" s="50"/>
      <c r="E9" s="50"/>
      <c r="F9" s="47"/>
      <c r="G9" s="47"/>
      <c r="H9" s="47"/>
      <c r="I9" s="47"/>
      <c r="J9" s="48"/>
      <c r="K9" s="48"/>
      <c r="L9" s="48"/>
      <c r="M9" s="48"/>
      <c r="N9" s="48"/>
      <c r="O9" s="34"/>
    </row>
    <row r="10" spans="1:16" ht="23.25" x14ac:dyDescent="0.35">
      <c r="A10" s="44"/>
      <c r="B10" s="17" t="s">
        <v>47</v>
      </c>
      <c r="C10" s="50"/>
      <c r="D10" s="50"/>
      <c r="E10" s="50"/>
      <c r="F10" s="47"/>
      <c r="G10" s="47"/>
      <c r="H10" s="47"/>
      <c r="I10" s="47"/>
      <c r="J10" s="48"/>
      <c r="K10" s="48"/>
      <c r="L10" s="48"/>
      <c r="M10" s="48"/>
      <c r="N10" s="48"/>
      <c r="O10" s="34"/>
    </row>
    <row r="11" spans="1:16" ht="15" x14ac:dyDescent="0.25">
      <c r="A11" s="44"/>
      <c r="B11" s="49"/>
      <c r="C11" s="50"/>
      <c r="D11" s="50"/>
      <c r="E11" s="50"/>
      <c r="F11" s="47"/>
      <c r="G11" s="47"/>
      <c r="H11" s="47"/>
      <c r="I11" s="47"/>
      <c r="J11" s="48"/>
      <c r="K11" s="48"/>
      <c r="L11" s="48"/>
      <c r="M11" s="48"/>
      <c r="N11" s="48"/>
      <c r="O11" s="34"/>
    </row>
    <row r="12" spans="1:16" ht="20.25" x14ac:dyDescent="0.3">
      <c r="A12" s="44"/>
      <c r="B12" s="63" t="s">
        <v>46</v>
      </c>
      <c r="C12" s="50"/>
      <c r="D12" s="50"/>
      <c r="E12" s="50"/>
      <c r="F12" s="47"/>
      <c r="G12" s="47"/>
      <c r="H12" s="47"/>
      <c r="I12" s="47"/>
      <c r="J12" s="48"/>
      <c r="K12" s="48"/>
      <c r="L12" s="48"/>
      <c r="M12" s="48"/>
      <c r="N12" s="48"/>
      <c r="O12" s="34"/>
    </row>
    <row r="14" spans="1:16" ht="15" x14ac:dyDescent="0.25">
      <c r="H14" s="65"/>
      <c r="I14" s="65"/>
      <c r="J14" s="65"/>
    </row>
    <row r="15" spans="1:16" ht="30.75" thickBot="1" x14ac:dyDescent="0.25">
      <c r="B15" s="18" t="s">
        <v>28</v>
      </c>
      <c r="C15" s="67" t="s">
        <v>32</v>
      </c>
      <c r="D15" s="67" t="s">
        <v>33</v>
      </c>
      <c r="E15" s="67" t="s">
        <v>34</v>
      </c>
      <c r="F15" s="67" t="s">
        <v>35</v>
      </c>
      <c r="G15" s="67" t="s">
        <v>36</v>
      </c>
      <c r="H15" s="67" t="s">
        <v>37</v>
      </c>
      <c r="I15" s="64" t="s">
        <v>38</v>
      </c>
      <c r="J15" s="64" t="s">
        <v>39</v>
      </c>
      <c r="K15" s="64" t="s">
        <v>40</v>
      </c>
      <c r="L15" s="64" t="s">
        <v>164</v>
      </c>
      <c r="M15" s="64" t="s">
        <v>41</v>
      </c>
      <c r="N15" s="64" t="s">
        <v>42</v>
      </c>
      <c r="O15" s="64" t="s">
        <v>27</v>
      </c>
      <c r="P15" s="64" t="s">
        <v>72</v>
      </c>
    </row>
    <row r="16" spans="1:16" ht="15" x14ac:dyDescent="0.25">
      <c r="B16" s="19" t="s">
        <v>44</v>
      </c>
      <c r="C16" s="22">
        <v>2210</v>
      </c>
      <c r="D16" s="22">
        <v>2232</v>
      </c>
      <c r="E16" s="22">
        <v>2228</v>
      </c>
      <c r="F16" s="22">
        <v>2210</v>
      </c>
      <c r="G16" s="22">
        <v>2197</v>
      </c>
      <c r="H16" s="22">
        <v>2201</v>
      </c>
      <c r="I16" s="22">
        <v>2205</v>
      </c>
      <c r="J16" s="22">
        <v>2148</v>
      </c>
      <c r="K16" s="22">
        <v>2156</v>
      </c>
      <c r="L16" s="22">
        <v>2165</v>
      </c>
      <c r="M16" s="22">
        <v>2308</v>
      </c>
      <c r="N16" s="22">
        <v>2303</v>
      </c>
      <c r="O16" s="19">
        <f>+INT(AVERAGE(C16:N16))</f>
        <v>2213</v>
      </c>
      <c r="P16" s="79">
        <f>+O16/$O$18</f>
        <v>0.56238881829733167</v>
      </c>
    </row>
    <row r="17" spans="2:16" ht="15.75" thickBot="1" x14ac:dyDescent="0.3">
      <c r="B17" s="19" t="s">
        <v>48</v>
      </c>
      <c r="C17" s="22">
        <v>1655</v>
      </c>
      <c r="D17" s="22">
        <v>1676</v>
      </c>
      <c r="E17" s="22">
        <v>1696</v>
      </c>
      <c r="F17" s="22">
        <v>1710</v>
      </c>
      <c r="G17" s="22">
        <v>1712</v>
      </c>
      <c r="H17" s="22">
        <v>1726</v>
      </c>
      <c r="I17" s="22">
        <v>1725</v>
      </c>
      <c r="J17" s="22">
        <v>1793</v>
      </c>
      <c r="K17" s="22">
        <v>1798</v>
      </c>
      <c r="L17" s="22">
        <v>1812</v>
      </c>
      <c r="M17" s="22">
        <v>1669</v>
      </c>
      <c r="N17" s="22">
        <v>1696</v>
      </c>
      <c r="O17" s="20">
        <f>+INT(AVERAGE(C17:N17))</f>
        <v>1722</v>
      </c>
      <c r="P17" s="84">
        <f>+O17/$O$18</f>
        <v>0.43761118170266838</v>
      </c>
    </row>
    <row r="18" spans="2:16" ht="15.75" thickTop="1" x14ac:dyDescent="0.25">
      <c r="B18" s="68" t="s">
        <v>49</v>
      </c>
      <c r="C18" s="70">
        <f t="shared" ref="C18:O18" si="0">SUM(C16:C17)</f>
        <v>3865</v>
      </c>
      <c r="D18" s="70">
        <f t="shared" si="0"/>
        <v>3908</v>
      </c>
      <c r="E18" s="70">
        <f t="shared" si="0"/>
        <v>3924</v>
      </c>
      <c r="F18" s="70">
        <f t="shared" si="0"/>
        <v>3920</v>
      </c>
      <c r="G18" s="70">
        <f t="shared" si="0"/>
        <v>3909</v>
      </c>
      <c r="H18" s="70">
        <f t="shared" si="0"/>
        <v>3927</v>
      </c>
      <c r="I18" s="70">
        <f t="shared" si="0"/>
        <v>3930</v>
      </c>
      <c r="J18" s="70">
        <f t="shared" si="0"/>
        <v>3941</v>
      </c>
      <c r="K18" s="70">
        <f t="shared" si="0"/>
        <v>3954</v>
      </c>
      <c r="L18" s="70">
        <f t="shared" si="0"/>
        <v>3977</v>
      </c>
      <c r="M18" s="70">
        <f t="shared" si="0"/>
        <v>3977</v>
      </c>
      <c r="N18" s="70">
        <f t="shared" si="0"/>
        <v>3999</v>
      </c>
      <c r="O18" s="21">
        <f t="shared" si="0"/>
        <v>3935</v>
      </c>
      <c r="P18" s="79">
        <f>SUM(P16:P17)</f>
        <v>1</v>
      </c>
    </row>
    <row r="42" spans="1:15" x14ac:dyDescent="0.2">
      <c r="F42" s="22"/>
    </row>
    <row r="43" spans="1:15" ht="21.75" customHeight="1" x14ac:dyDescent="0.2">
      <c r="F43" s="22"/>
    </row>
    <row r="44" spans="1:15" s="53" customFormat="1" ht="7.5" customHeight="1" x14ac:dyDescent="0.2"/>
    <row r="46" spans="1:15" ht="26.25" x14ac:dyDescent="0.4">
      <c r="A46" s="44"/>
      <c r="B46" s="16" t="s">
        <v>50</v>
      </c>
      <c r="C46" s="45"/>
      <c r="D46" s="45"/>
      <c r="E46" s="45"/>
      <c r="F46" s="46"/>
      <c r="G46" s="46"/>
      <c r="H46" s="47"/>
      <c r="I46" s="47"/>
      <c r="J46" s="48"/>
      <c r="K46" s="48"/>
      <c r="L46" s="48"/>
      <c r="M46" s="48"/>
      <c r="N46" s="48"/>
      <c r="O46" s="34"/>
    </row>
    <row r="47" spans="1:15" ht="15" x14ac:dyDescent="0.25">
      <c r="B47" s="54"/>
    </row>
    <row r="48" spans="1:15" ht="23.25" x14ac:dyDescent="0.35">
      <c r="A48" s="44"/>
      <c r="B48" s="17" t="s">
        <v>51</v>
      </c>
      <c r="C48" s="50"/>
      <c r="D48" s="50"/>
      <c r="E48" s="50"/>
      <c r="F48" s="47"/>
      <c r="G48" s="47"/>
      <c r="H48" s="47"/>
      <c r="I48" s="47"/>
      <c r="J48" s="48"/>
      <c r="K48" s="48"/>
      <c r="L48" s="48"/>
      <c r="M48" s="48"/>
      <c r="N48" s="48"/>
      <c r="O48" s="34"/>
    </row>
    <row r="49" spans="2:16" ht="15" x14ac:dyDescent="0.25">
      <c r="B49" s="19"/>
    </row>
    <row r="50" spans="2:16" x14ac:dyDescent="0.2">
      <c r="H50" s="52">
        <v>10</v>
      </c>
      <c r="I50" s="52">
        <v>11</v>
      </c>
      <c r="J50" s="52">
        <v>12</v>
      </c>
    </row>
    <row r="51" spans="2:16" ht="30.75" thickBot="1" x14ac:dyDescent="0.25">
      <c r="B51" s="74" t="s">
        <v>68</v>
      </c>
      <c r="C51" s="67" t="s">
        <v>32</v>
      </c>
      <c r="D51" s="67" t="s">
        <v>33</v>
      </c>
      <c r="E51" s="67" t="s">
        <v>34</v>
      </c>
      <c r="F51" s="67" t="s">
        <v>35</v>
      </c>
      <c r="G51" s="67" t="s">
        <v>36</v>
      </c>
      <c r="H51" s="67" t="s">
        <v>37</v>
      </c>
      <c r="I51" s="64" t="s">
        <v>38</v>
      </c>
      <c r="J51" s="64" t="s">
        <v>39</v>
      </c>
      <c r="K51" s="64" t="s">
        <v>40</v>
      </c>
      <c r="L51" s="64" t="s">
        <v>164</v>
      </c>
      <c r="M51" s="64" t="s">
        <v>41</v>
      </c>
      <c r="N51" s="64" t="s">
        <v>42</v>
      </c>
      <c r="O51" s="64" t="s">
        <v>27</v>
      </c>
      <c r="P51" s="64" t="s">
        <v>65</v>
      </c>
    </row>
    <row r="52" spans="2:16" ht="15" x14ac:dyDescent="0.25">
      <c r="B52" s="14" t="s">
        <v>52</v>
      </c>
      <c r="C52" s="22">
        <v>794</v>
      </c>
      <c r="D52" s="22">
        <v>800</v>
      </c>
      <c r="E52" s="22">
        <v>786</v>
      </c>
      <c r="F52" s="22">
        <v>757</v>
      </c>
      <c r="G52" s="22">
        <v>751</v>
      </c>
      <c r="H52" s="22">
        <v>751</v>
      </c>
      <c r="I52" s="22">
        <v>752</v>
      </c>
      <c r="J52" s="22">
        <v>754</v>
      </c>
      <c r="K52" s="22">
        <v>756</v>
      </c>
      <c r="L52" s="22">
        <v>768</v>
      </c>
      <c r="M52" s="22">
        <v>778</v>
      </c>
      <c r="N52" s="22">
        <v>780</v>
      </c>
      <c r="O52" s="32">
        <f t="shared" ref="O52" si="1">+INT(AVERAGE(C52:N52))</f>
        <v>768</v>
      </c>
      <c r="P52" s="79">
        <f>+O52/$O$67</f>
        <v>0.34814143245693563</v>
      </c>
    </row>
    <row r="53" spans="2:16" ht="15" x14ac:dyDescent="0.25">
      <c r="B53" s="14" t="s">
        <v>53</v>
      </c>
      <c r="C53" s="22">
        <v>372</v>
      </c>
      <c r="D53" s="22">
        <v>375</v>
      </c>
      <c r="E53" s="22">
        <v>373</v>
      </c>
      <c r="F53" s="22">
        <v>373</v>
      </c>
      <c r="G53" s="22">
        <v>370</v>
      </c>
      <c r="H53" s="88">
        <v>370</v>
      </c>
      <c r="I53" s="22">
        <v>369</v>
      </c>
      <c r="J53" s="22">
        <v>367</v>
      </c>
      <c r="K53" s="22">
        <v>366</v>
      </c>
      <c r="L53" s="22">
        <v>363</v>
      </c>
      <c r="M53" s="22">
        <v>368</v>
      </c>
      <c r="N53" s="22">
        <v>367</v>
      </c>
      <c r="O53" s="32">
        <f>+INT(AVERAGE(C53:N53))</f>
        <v>369</v>
      </c>
      <c r="P53" s="79">
        <f t="shared" ref="P53:P66" si="2">+O53/$O$67</f>
        <v>0.16727107887579329</v>
      </c>
    </row>
    <row r="54" spans="2:16" ht="15" x14ac:dyDescent="0.25">
      <c r="B54" s="14" t="s">
        <v>109</v>
      </c>
      <c r="C54" s="22">
        <v>228</v>
      </c>
      <c r="D54" s="22">
        <v>230</v>
      </c>
      <c r="E54" s="22">
        <v>237</v>
      </c>
      <c r="F54" s="22">
        <v>234</v>
      </c>
      <c r="G54" s="22">
        <v>235</v>
      </c>
      <c r="H54" s="22">
        <v>236</v>
      </c>
      <c r="I54" s="22">
        <v>236</v>
      </c>
      <c r="J54" s="22">
        <v>236</v>
      </c>
      <c r="K54" s="22">
        <v>235</v>
      </c>
      <c r="L54" s="22">
        <v>239</v>
      </c>
      <c r="M54" s="22">
        <v>242</v>
      </c>
      <c r="N54" s="22">
        <v>239</v>
      </c>
      <c r="O54" s="32">
        <f t="shared" ref="O54:O66" si="3">+INT(AVERAGE(C54:N54))</f>
        <v>235</v>
      </c>
      <c r="P54" s="79">
        <f t="shared" si="2"/>
        <v>0.10652765185856754</v>
      </c>
    </row>
    <row r="55" spans="2:16" ht="15" x14ac:dyDescent="0.25">
      <c r="B55" s="14" t="s">
        <v>54</v>
      </c>
      <c r="C55" s="88">
        <v>206</v>
      </c>
      <c r="D55" s="88">
        <v>211</v>
      </c>
      <c r="E55" s="88">
        <v>211</v>
      </c>
      <c r="F55" s="88">
        <v>211</v>
      </c>
      <c r="G55" s="88">
        <v>212</v>
      </c>
      <c r="H55" s="88">
        <v>215</v>
      </c>
      <c r="I55" s="22">
        <v>212</v>
      </c>
      <c r="J55" s="22">
        <v>214</v>
      </c>
      <c r="K55" s="22">
        <v>213</v>
      </c>
      <c r="L55" s="22">
        <v>210</v>
      </c>
      <c r="M55" s="22">
        <v>209</v>
      </c>
      <c r="N55" s="22">
        <v>210</v>
      </c>
      <c r="O55" s="32">
        <f t="shared" si="3"/>
        <v>211</v>
      </c>
      <c r="P55" s="79">
        <f t="shared" si="2"/>
        <v>9.5648232094288299E-2</v>
      </c>
    </row>
    <row r="56" spans="2:16" ht="15" x14ac:dyDescent="0.25">
      <c r="B56" s="14" t="s">
        <v>55</v>
      </c>
      <c r="C56" s="22">
        <v>167</v>
      </c>
      <c r="D56" s="22">
        <v>169</v>
      </c>
      <c r="E56" s="22">
        <v>171</v>
      </c>
      <c r="F56" s="22">
        <v>170</v>
      </c>
      <c r="G56" s="22">
        <v>161</v>
      </c>
      <c r="H56" s="88">
        <v>161</v>
      </c>
      <c r="I56" s="22">
        <v>164</v>
      </c>
      <c r="J56" s="22">
        <v>164</v>
      </c>
      <c r="K56" s="22">
        <v>167</v>
      </c>
      <c r="L56" s="22">
        <v>168</v>
      </c>
      <c r="M56" s="22">
        <v>169</v>
      </c>
      <c r="N56" s="22">
        <v>170</v>
      </c>
      <c r="O56" s="32">
        <f t="shared" si="3"/>
        <v>166</v>
      </c>
      <c r="P56" s="79">
        <f t="shared" si="2"/>
        <v>7.5249320036264736E-2</v>
      </c>
    </row>
    <row r="57" spans="2:16" ht="15" x14ac:dyDescent="0.25">
      <c r="B57" s="14" t="s">
        <v>30</v>
      </c>
      <c r="C57" s="22">
        <v>135</v>
      </c>
      <c r="D57" s="22">
        <v>135</v>
      </c>
      <c r="E57" s="22">
        <v>135</v>
      </c>
      <c r="F57" s="22">
        <v>135</v>
      </c>
      <c r="G57" s="22">
        <v>135</v>
      </c>
      <c r="H57" s="22">
        <v>135</v>
      </c>
      <c r="I57" s="22">
        <v>139</v>
      </c>
      <c r="J57" s="22">
        <v>87</v>
      </c>
      <c r="K57" s="22">
        <v>89</v>
      </c>
      <c r="L57" s="22">
        <v>89</v>
      </c>
      <c r="M57" s="22">
        <v>178</v>
      </c>
      <c r="N57" s="22">
        <v>178</v>
      </c>
      <c r="O57" s="32">
        <f t="shared" si="3"/>
        <v>130</v>
      </c>
      <c r="P57" s="79">
        <f t="shared" si="2"/>
        <v>5.8930190389845878E-2</v>
      </c>
    </row>
    <row r="58" spans="2:16" ht="15" x14ac:dyDescent="0.25">
      <c r="B58" s="14" t="s">
        <v>57</v>
      </c>
      <c r="C58" s="22">
        <v>103</v>
      </c>
      <c r="D58" s="22">
        <v>104</v>
      </c>
      <c r="E58" s="22">
        <v>104</v>
      </c>
      <c r="F58" s="22">
        <v>104</v>
      </c>
      <c r="G58" s="22">
        <v>104</v>
      </c>
      <c r="H58" s="22">
        <v>104</v>
      </c>
      <c r="I58" s="22">
        <v>102</v>
      </c>
      <c r="J58" s="22">
        <v>96</v>
      </c>
      <c r="K58" s="22">
        <v>97</v>
      </c>
      <c r="L58" s="22">
        <v>97</v>
      </c>
      <c r="M58" s="22">
        <v>127</v>
      </c>
      <c r="N58" s="22">
        <v>125</v>
      </c>
      <c r="O58" s="32">
        <f t="shared" si="3"/>
        <v>105</v>
      </c>
      <c r="P58" s="79">
        <f t="shared" si="2"/>
        <v>4.7597461468721666E-2</v>
      </c>
    </row>
    <row r="59" spans="2:16" ht="15" x14ac:dyDescent="0.25">
      <c r="B59" s="14" t="s">
        <v>56</v>
      </c>
      <c r="C59" s="22">
        <v>46</v>
      </c>
      <c r="D59" s="22">
        <v>49</v>
      </c>
      <c r="E59" s="22">
        <v>51</v>
      </c>
      <c r="F59" s="22">
        <v>66</v>
      </c>
      <c r="G59" s="22">
        <v>68</v>
      </c>
      <c r="H59" s="22">
        <v>68</v>
      </c>
      <c r="I59" s="22">
        <v>68</v>
      </c>
      <c r="J59" s="22">
        <v>68</v>
      </c>
      <c r="K59" s="22">
        <v>71</v>
      </c>
      <c r="L59" s="22">
        <v>70</v>
      </c>
      <c r="M59" s="22">
        <v>76</v>
      </c>
      <c r="N59" s="22">
        <v>76</v>
      </c>
      <c r="O59" s="32">
        <f t="shared" si="3"/>
        <v>64</v>
      </c>
      <c r="P59" s="79">
        <f t="shared" si="2"/>
        <v>2.9011786038077969E-2</v>
      </c>
    </row>
    <row r="60" spans="2:16" ht="15" x14ac:dyDescent="0.25">
      <c r="B60" s="14" t="s">
        <v>58</v>
      </c>
      <c r="C60" s="22">
        <v>47</v>
      </c>
      <c r="D60" s="22">
        <v>47</v>
      </c>
      <c r="E60" s="22">
        <v>47</v>
      </c>
      <c r="F60" s="22">
        <v>48</v>
      </c>
      <c r="G60" s="22">
        <v>48</v>
      </c>
      <c r="H60" s="22">
        <v>48</v>
      </c>
      <c r="I60" s="22">
        <v>48</v>
      </c>
      <c r="J60" s="22">
        <v>48</v>
      </c>
      <c r="K60" s="22">
        <v>47</v>
      </c>
      <c r="L60" s="22">
        <v>47</v>
      </c>
      <c r="M60" s="22">
        <v>47</v>
      </c>
      <c r="N60" s="22">
        <v>47</v>
      </c>
      <c r="O60" s="32">
        <f t="shared" si="3"/>
        <v>47</v>
      </c>
      <c r="P60" s="79">
        <f t="shared" si="2"/>
        <v>2.130553037171351E-2</v>
      </c>
    </row>
    <row r="61" spans="2:16" ht="15" x14ac:dyDescent="0.25">
      <c r="B61" s="14" t="s">
        <v>59</v>
      </c>
      <c r="C61" s="88">
        <v>47</v>
      </c>
      <c r="D61" s="88">
        <v>47</v>
      </c>
      <c r="E61" s="88">
        <v>47</v>
      </c>
      <c r="F61" s="88">
        <v>47</v>
      </c>
      <c r="G61" s="88">
        <v>47</v>
      </c>
      <c r="H61" s="88">
        <v>47</v>
      </c>
      <c r="I61" s="22">
        <v>47</v>
      </c>
      <c r="J61" s="22">
        <v>47</v>
      </c>
      <c r="K61" s="22">
        <v>47</v>
      </c>
      <c r="L61" s="22">
        <v>46</v>
      </c>
      <c r="M61" s="22">
        <v>46</v>
      </c>
      <c r="N61" s="22">
        <v>43</v>
      </c>
      <c r="O61" s="32">
        <f t="shared" si="3"/>
        <v>46</v>
      </c>
      <c r="P61" s="79">
        <f t="shared" si="2"/>
        <v>2.085222121486854E-2</v>
      </c>
    </row>
    <row r="62" spans="2:16" ht="15" x14ac:dyDescent="0.25">
      <c r="B62" s="14" t="s">
        <v>60</v>
      </c>
      <c r="C62" s="22">
        <v>30</v>
      </c>
      <c r="D62" s="22">
        <v>30</v>
      </c>
      <c r="E62" s="22">
        <v>30</v>
      </c>
      <c r="F62" s="22">
        <v>29</v>
      </c>
      <c r="G62" s="22">
        <v>29</v>
      </c>
      <c r="H62" s="22">
        <v>29</v>
      </c>
      <c r="I62" s="22">
        <v>29</v>
      </c>
      <c r="J62" s="22">
        <v>30</v>
      </c>
      <c r="K62" s="22">
        <v>30</v>
      </c>
      <c r="L62" s="22">
        <v>30</v>
      </c>
      <c r="M62" s="22">
        <v>30</v>
      </c>
      <c r="N62" s="22">
        <v>30</v>
      </c>
      <c r="O62" s="32">
        <f t="shared" si="3"/>
        <v>29</v>
      </c>
      <c r="P62" s="79">
        <f t="shared" si="2"/>
        <v>1.314596554850408E-2</v>
      </c>
    </row>
    <row r="63" spans="2:16" ht="15" x14ac:dyDescent="0.25">
      <c r="B63" s="14" t="s">
        <v>61</v>
      </c>
      <c r="C63" s="22">
        <v>17</v>
      </c>
      <c r="D63" s="22">
        <v>17</v>
      </c>
      <c r="E63" s="22">
        <v>17</v>
      </c>
      <c r="F63" s="22">
        <v>17</v>
      </c>
      <c r="G63" s="22">
        <v>17</v>
      </c>
      <c r="H63" s="22">
        <v>17</v>
      </c>
      <c r="I63" s="22">
        <v>19</v>
      </c>
      <c r="J63" s="22">
        <v>17</v>
      </c>
      <c r="K63" s="22">
        <v>17</v>
      </c>
      <c r="L63" s="22">
        <v>17</v>
      </c>
      <c r="M63" s="22">
        <v>17</v>
      </c>
      <c r="N63" s="22">
        <v>17</v>
      </c>
      <c r="O63" s="32">
        <f t="shared" si="3"/>
        <v>17</v>
      </c>
      <c r="P63" s="79">
        <f t="shared" si="2"/>
        <v>7.7062556663644605E-3</v>
      </c>
    </row>
    <row r="64" spans="2:16" ht="15" x14ac:dyDescent="0.25">
      <c r="B64" s="14" t="s">
        <v>62</v>
      </c>
      <c r="C64" s="22">
        <v>7</v>
      </c>
      <c r="D64" s="22">
        <v>7</v>
      </c>
      <c r="E64" s="22">
        <v>8</v>
      </c>
      <c r="F64" s="22">
        <v>8</v>
      </c>
      <c r="G64" s="22">
        <v>9</v>
      </c>
      <c r="H64" s="88">
        <v>9</v>
      </c>
      <c r="I64" s="22">
        <v>9</v>
      </c>
      <c r="J64" s="22">
        <v>9</v>
      </c>
      <c r="K64" s="22">
        <v>10</v>
      </c>
      <c r="L64" s="22">
        <v>10</v>
      </c>
      <c r="M64" s="22">
        <v>10</v>
      </c>
      <c r="N64" s="22">
        <v>10</v>
      </c>
      <c r="O64" s="32">
        <f t="shared" si="3"/>
        <v>8</v>
      </c>
      <c r="P64" s="79">
        <f t="shared" si="2"/>
        <v>3.6264732547597461E-3</v>
      </c>
    </row>
    <row r="65" spans="2:16" ht="15" x14ac:dyDescent="0.25">
      <c r="B65" s="14" t="s">
        <v>63</v>
      </c>
      <c r="C65" s="22">
        <v>6</v>
      </c>
      <c r="D65" s="22">
        <v>6</v>
      </c>
      <c r="E65" s="22">
        <v>6</v>
      </c>
      <c r="F65" s="22">
        <v>6</v>
      </c>
      <c r="G65" s="22">
        <v>6</v>
      </c>
      <c r="H65" s="22">
        <v>6</v>
      </c>
      <c r="I65" s="22">
        <v>6</v>
      </c>
      <c r="J65" s="22">
        <v>6</v>
      </c>
      <c r="K65" s="22">
        <v>6</v>
      </c>
      <c r="L65" s="22">
        <v>6</v>
      </c>
      <c r="M65" s="22">
        <v>6</v>
      </c>
      <c r="N65" s="22">
        <v>6</v>
      </c>
      <c r="O65" s="32">
        <f t="shared" si="3"/>
        <v>6</v>
      </c>
      <c r="P65" s="79">
        <f t="shared" si="2"/>
        <v>2.7198549410698096E-3</v>
      </c>
    </row>
    <row r="66" spans="2:16" ht="15.75" thickBot="1" x14ac:dyDescent="0.3">
      <c r="B66" s="14" t="s">
        <v>64</v>
      </c>
      <c r="C66" s="22">
        <v>5</v>
      </c>
      <c r="D66" s="22">
        <v>5</v>
      </c>
      <c r="E66" s="22">
        <v>5</v>
      </c>
      <c r="F66" s="22">
        <v>5</v>
      </c>
      <c r="G66" s="22">
        <v>5</v>
      </c>
      <c r="H66" s="22">
        <v>5</v>
      </c>
      <c r="I66" s="22">
        <v>5</v>
      </c>
      <c r="J66" s="22">
        <v>5</v>
      </c>
      <c r="K66" s="22">
        <v>5</v>
      </c>
      <c r="L66" s="22">
        <v>5</v>
      </c>
      <c r="M66" s="22">
        <v>5</v>
      </c>
      <c r="N66" s="22">
        <v>5</v>
      </c>
      <c r="O66" s="32">
        <f t="shared" si="3"/>
        <v>5</v>
      </c>
      <c r="P66" s="79">
        <f t="shared" si="2"/>
        <v>2.2665457842248413E-3</v>
      </c>
    </row>
    <row r="67" spans="2:16" ht="15.75" thickTop="1" x14ac:dyDescent="0.25">
      <c r="B67" s="68" t="s">
        <v>2</v>
      </c>
      <c r="C67" s="71">
        <f t="shared" ref="C67:P67" si="4">SUM(C52:C66)</f>
        <v>2210</v>
      </c>
      <c r="D67" s="71">
        <f t="shared" si="4"/>
        <v>2232</v>
      </c>
      <c r="E67" s="71">
        <f t="shared" si="4"/>
        <v>2228</v>
      </c>
      <c r="F67" s="71">
        <f t="shared" si="4"/>
        <v>2210</v>
      </c>
      <c r="G67" s="71">
        <f t="shared" si="4"/>
        <v>2197</v>
      </c>
      <c r="H67" s="71">
        <f t="shared" si="4"/>
        <v>2201</v>
      </c>
      <c r="I67" s="71">
        <f t="shared" si="4"/>
        <v>2205</v>
      </c>
      <c r="J67" s="71">
        <f t="shared" si="4"/>
        <v>2148</v>
      </c>
      <c r="K67" s="71">
        <f t="shared" si="4"/>
        <v>2156</v>
      </c>
      <c r="L67" s="71">
        <f t="shared" si="4"/>
        <v>2165</v>
      </c>
      <c r="M67" s="71">
        <f t="shared" si="4"/>
        <v>2308</v>
      </c>
      <c r="N67" s="71">
        <f t="shared" si="4"/>
        <v>2303</v>
      </c>
      <c r="O67" s="71">
        <f t="shared" si="4"/>
        <v>2206</v>
      </c>
      <c r="P67" s="69">
        <f t="shared" si="4"/>
        <v>1.0000000000000002</v>
      </c>
    </row>
    <row r="92" spans="1:16" ht="23.25" x14ac:dyDescent="0.35">
      <c r="A92" s="44"/>
      <c r="B92" s="17" t="s">
        <v>66</v>
      </c>
      <c r="C92" s="50"/>
      <c r="D92" s="50"/>
      <c r="E92" s="50"/>
      <c r="F92" s="47"/>
      <c r="G92" s="47"/>
      <c r="H92" s="47"/>
      <c r="I92" s="47"/>
      <c r="J92" s="48"/>
      <c r="K92" s="48"/>
      <c r="L92" s="48"/>
      <c r="M92" s="48"/>
      <c r="N92" s="48"/>
      <c r="O92" s="34"/>
    </row>
    <row r="93" spans="1:16" ht="15" x14ac:dyDescent="0.25">
      <c r="B93" s="19"/>
    </row>
    <row r="94" spans="1:16" x14ac:dyDescent="0.2">
      <c r="H94" s="52">
        <v>8</v>
      </c>
    </row>
    <row r="95" spans="1:16" ht="30.75" thickBot="1" x14ac:dyDescent="0.25">
      <c r="B95" s="67" t="s">
        <v>68</v>
      </c>
      <c r="C95" s="67" t="s">
        <v>32</v>
      </c>
      <c r="D95" s="67" t="s">
        <v>33</v>
      </c>
      <c r="E95" s="67" t="s">
        <v>34</v>
      </c>
      <c r="F95" s="67" t="s">
        <v>35</v>
      </c>
      <c r="G95" s="67" t="s">
        <v>36</v>
      </c>
      <c r="H95" s="67" t="s">
        <v>37</v>
      </c>
      <c r="I95" s="64" t="s">
        <v>38</v>
      </c>
      <c r="J95" s="64" t="s">
        <v>39</v>
      </c>
      <c r="K95" s="64" t="s">
        <v>40</v>
      </c>
      <c r="L95" s="64" t="s">
        <v>164</v>
      </c>
      <c r="M95" s="64" t="s">
        <v>41</v>
      </c>
      <c r="N95" s="64" t="s">
        <v>42</v>
      </c>
      <c r="O95" s="64" t="s">
        <v>27</v>
      </c>
      <c r="P95" s="64" t="s">
        <v>65</v>
      </c>
    </row>
    <row r="96" spans="1:16" ht="15" x14ac:dyDescent="0.25">
      <c r="B96" s="14" t="s">
        <v>53</v>
      </c>
      <c r="C96" s="22">
        <v>498</v>
      </c>
      <c r="D96" s="22">
        <v>496</v>
      </c>
      <c r="E96" s="22">
        <v>496</v>
      </c>
      <c r="F96" s="22">
        <v>491</v>
      </c>
      <c r="G96" s="22">
        <v>489</v>
      </c>
      <c r="H96" s="88">
        <v>489</v>
      </c>
      <c r="I96" s="22">
        <v>495</v>
      </c>
      <c r="J96" s="22">
        <v>497</v>
      </c>
      <c r="K96" s="22">
        <v>495</v>
      </c>
      <c r="L96" s="22">
        <v>494</v>
      </c>
      <c r="M96" s="22">
        <v>490</v>
      </c>
      <c r="N96" s="22">
        <v>494</v>
      </c>
      <c r="O96" s="32">
        <f t="shared" ref="O96" si="5">+INT(AVERAGE(C96:N96))</f>
        <v>493</v>
      </c>
      <c r="P96" s="79">
        <f>+O96/$O$111</f>
        <v>0.28696158323632132</v>
      </c>
    </row>
    <row r="97" spans="2:16" ht="15" x14ac:dyDescent="0.25">
      <c r="B97" s="14" t="s">
        <v>54</v>
      </c>
      <c r="C97" s="88">
        <v>308</v>
      </c>
      <c r="D97" s="88">
        <v>314</v>
      </c>
      <c r="E97" s="88">
        <v>321</v>
      </c>
      <c r="F97" s="88">
        <v>323</v>
      </c>
      <c r="G97" s="88">
        <v>324</v>
      </c>
      <c r="H97" s="88">
        <v>330</v>
      </c>
      <c r="I97" s="22">
        <v>330</v>
      </c>
      <c r="J97" s="22">
        <v>332</v>
      </c>
      <c r="K97" s="22">
        <v>333</v>
      </c>
      <c r="L97" s="22">
        <v>345</v>
      </c>
      <c r="M97" s="22">
        <v>352</v>
      </c>
      <c r="N97" s="22">
        <v>359</v>
      </c>
      <c r="O97" s="32">
        <f>+INT(AVERAGE(C97:N97))</f>
        <v>330</v>
      </c>
      <c r="P97" s="79">
        <f>+O97/$O$111</f>
        <v>0.19208381839348079</v>
      </c>
    </row>
    <row r="98" spans="2:16" ht="15" x14ac:dyDescent="0.25">
      <c r="B98" s="14" t="s">
        <v>52</v>
      </c>
      <c r="C98" s="22">
        <v>256</v>
      </c>
      <c r="D98" s="22">
        <v>275</v>
      </c>
      <c r="E98" s="22">
        <v>286</v>
      </c>
      <c r="F98" s="22">
        <v>299</v>
      </c>
      <c r="G98" s="22">
        <v>304</v>
      </c>
      <c r="H98" s="22">
        <v>309</v>
      </c>
      <c r="I98" s="22">
        <v>309</v>
      </c>
      <c r="J98" s="22">
        <v>311</v>
      </c>
      <c r="K98" s="22">
        <v>316</v>
      </c>
      <c r="L98" s="22">
        <v>321</v>
      </c>
      <c r="M98" s="22">
        <v>304</v>
      </c>
      <c r="N98" s="22">
        <v>311</v>
      </c>
      <c r="O98" s="32">
        <f t="shared" ref="O98:O106" si="6">+INT(AVERAGE(C98:N98))</f>
        <v>300</v>
      </c>
      <c r="P98" s="79">
        <f t="shared" ref="P98:P110" si="7">+O98/$O$111</f>
        <v>0.17462165308498254</v>
      </c>
    </row>
    <row r="99" spans="2:16" ht="15" x14ac:dyDescent="0.25">
      <c r="B99" s="14" t="s">
        <v>55</v>
      </c>
      <c r="C99" s="22">
        <v>228</v>
      </c>
      <c r="D99" s="22">
        <v>225</v>
      </c>
      <c r="E99" s="22">
        <v>228</v>
      </c>
      <c r="F99" s="22">
        <v>233</v>
      </c>
      <c r="G99" s="22">
        <v>230</v>
      </c>
      <c r="H99" s="88">
        <v>230</v>
      </c>
      <c r="I99" s="22">
        <v>226</v>
      </c>
      <c r="J99" s="22">
        <v>226</v>
      </c>
      <c r="K99" s="22">
        <v>226</v>
      </c>
      <c r="L99" s="22">
        <v>225</v>
      </c>
      <c r="M99" s="22">
        <v>223</v>
      </c>
      <c r="N99" s="22">
        <v>223</v>
      </c>
      <c r="O99" s="32">
        <f t="shared" si="6"/>
        <v>226</v>
      </c>
      <c r="P99" s="79">
        <f t="shared" si="7"/>
        <v>0.13154831199068684</v>
      </c>
    </row>
    <row r="100" spans="2:16" ht="15" x14ac:dyDescent="0.25">
      <c r="B100" s="14" t="s">
        <v>57</v>
      </c>
      <c r="C100" s="22">
        <v>196</v>
      </c>
      <c r="D100" s="22">
        <v>196</v>
      </c>
      <c r="E100" s="22">
        <v>195</v>
      </c>
      <c r="F100" s="22">
        <v>196</v>
      </c>
      <c r="G100" s="22">
        <v>197</v>
      </c>
      <c r="H100" s="22">
        <v>197</v>
      </c>
      <c r="I100" s="22">
        <v>197</v>
      </c>
      <c r="J100" s="22">
        <v>202</v>
      </c>
      <c r="K100" s="22">
        <v>204</v>
      </c>
      <c r="L100" s="22">
        <v>203</v>
      </c>
      <c r="M100" s="22">
        <v>171</v>
      </c>
      <c r="N100" s="22">
        <v>174</v>
      </c>
      <c r="O100" s="32">
        <f t="shared" si="6"/>
        <v>194</v>
      </c>
      <c r="P100" s="79">
        <f t="shared" si="7"/>
        <v>0.11292200232828871</v>
      </c>
    </row>
    <row r="101" spans="2:16" ht="15" x14ac:dyDescent="0.25">
      <c r="B101" s="14" t="s">
        <v>30</v>
      </c>
      <c r="C101" s="22">
        <v>61</v>
      </c>
      <c r="D101" s="22">
        <v>62</v>
      </c>
      <c r="E101" s="22">
        <v>62</v>
      </c>
      <c r="F101" s="22">
        <v>62</v>
      </c>
      <c r="G101" s="22">
        <v>62</v>
      </c>
      <c r="H101" s="22">
        <v>62</v>
      </c>
      <c r="I101" s="22">
        <v>58</v>
      </c>
      <c r="J101" s="22">
        <v>111</v>
      </c>
      <c r="K101" s="22">
        <v>111</v>
      </c>
      <c r="L101" s="22">
        <v>111</v>
      </c>
      <c r="M101" s="22">
        <v>21</v>
      </c>
      <c r="N101" s="22">
        <v>21</v>
      </c>
      <c r="O101" s="32">
        <f t="shared" si="6"/>
        <v>67</v>
      </c>
      <c r="P101" s="79">
        <f t="shared" si="7"/>
        <v>3.8998835855646098E-2</v>
      </c>
    </row>
    <row r="102" spans="2:16" ht="15" x14ac:dyDescent="0.25">
      <c r="B102" s="14" t="s">
        <v>109</v>
      </c>
      <c r="C102" s="22">
        <v>58</v>
      </c>
      <c r="D102" s="22">
        <v>58</v>
      </c>
      <c r="E102" s="22">
        <v>58</v>
      </c>
      <c r="F102" s="22">
        <v>59</v>
      </c>
      <c r="G102" s="22">
        <v>59</v>
      </c>
      <c r="H102" s="22">
        <v>62</v>
      </c>
      <c r="I102" s="22">
        <v>64</v>
      </c>
      <c r="J102" s="22">
        <v>64</v>
      </c>
      <c r="K102" s="22">
        <v>64</v>
      </c>
      <c r="L102" s="22">
        <v>64</v>
      </c>
      <c r="M102" s="22">
        <v>60</v>
      </c>
      <c r="N102" s="22">
        <v>66</v>
      </c>
      <c r="O102" s="32">
        <f t="shared" si="6"/>
        <v>61</v>
      </c>
      <c r="P102" s="79">
        <f t="shared" si="7"/>
        <v>3.550640279394645E-2</v>
      </c>
    </row>
    <row r="103" spans="2:16" ht="15" x14ac:dyDescent="0.25">
      <c r="B103" s="14" t="s">
        <v>60</v>
      </c>
      <c r="C103" s="22">
        <v>22</v>
      </c>
      <c r="D103" s="22">
        <v>22</v>
      </c>
      <c r="E103" s="22">
        <v>22</v>
      </c>
      <c r="F103" s="22">
        <v>19</v>
      </c>
      <c r="G103" s="22">
        <v>19</v>
      </c>
      <c r="H103" s="22">
        <v>19</v>
      </c>
      <c r="I103" s="22">
        <v>19</v>
      </c>
      <c r="J103" s="22">
        <v>22</v>
      </c>
      <c r="K103" s="22">
        <v>22</v>
      </c>
      <c r="L103" s="22">
        <v>22</v>
      </c>
      <c r="M103" s="22">
        <v>22</v>
      </c>
      <c r="N103" s="22">
        <v>22</v>
      </c>
      <c r="O103" s="32">
        <f t="shared" si="6"/>
        <v>21</v>
      </c>
      <c r="P103" s="79">
        <f t="shared" si="7"/>
        <v>1.2223515715948778E-2</v>
      </c>
    </row>
    <row r="104" spans="2:16" ht="15" x14ac:dyDescent="0.25">
      <c r="B104" s="14" t="s">
        <v>61</v>
      </c>
      <c r="C104" s="22">
        <v>21</v>
      </c>
      <c r="D104" s="22">
        <v>21</v>
      </c>
      <c r="E104" s="22">
        <v>21</v>
      </c>
      <c r="F104" s="22">
        <v>21</v>
      </c>
      <c r="G104" s="22">
        <v>21</v>
      </c>
      <c r="H104" s="22">
        <v>21</v>
      </c>
      <c r="I104" s="22">
        <v>20</v>
      </c>
      <c r="J104" s="22">
        <v>21</v>
      </c>
      <c r="K104" s="22">
        <v>21</v>
      </c>
      <c r="L104" s="22">
        <v>21</v>
      </c>
      <c r="M104" s="22">
        <v>21</v>
      </c>
      <c r="N104" s="22">
        <v>21</v>
      </c>
      <c r="O104" s="32">
        <f t="shared" si="6"/>
        <v>20</v>
      </c>
      <c r="P104" s="79">
        <f t="shared" si="7"/>
        <v>1.1641443538998836E-2</v>
      </c>
    </row>
    <row r="105" spans="2:16" ht="15" x14ac:dyDescent="0.25">
      <c r="B105" s="14" t="s">
        <v>59</v>
      </c>
      <c r="C105" s="88">
        <v>4</v>
      </c>
      <c r="D105" s="88">
        <v>4</v>
      </c>
      <c r="E105" s="88">
        <v>4</v>
      </c>
      <c r="F105" s="88">
        <v>4</v>
      </c>
      <c r="G105" s="88">
        <v>4</v>
      </c>
      <c r="H105" s="88">
        <v>4</v>
      </c>
      <c r="I105" s="22">
        <v>4</v>
      </c>
      <c r="J105" s="22">
        <v>4</v>
      </c>
      <c r="K105" s="22">
        <v>3</v>
      </c>
      <c r="L105" s="22">
        <v>3</v>
      </c>
      <c r="M105" s="22">
        <v>2</v>
      </c>
      <c r="N105" s="22">
        <v>2</v>
      </c>
      <c r="O105" s="32">
        <f t="shared" si="6"/>
        <v>3</v>
      </c>
      <c r="P105" s="79">
        <f t="shared" si="7"/>
        <v>1.7462165308498253E-3</v>
      </c>
    </row>
    <row r="106" spans="2:16" ht="15" x14ac:dyDescent="0.25">
      <c r="B106" s="14" t="s">
        <v>58</v>
      </c>
      <c r="C106" s="22">
        <v>3</v>
      </c>
      <c r="D106" s="22">
        <v>3</v>
      </c>
      <c r="E106" s="22">
        <v>3</v>
      </c>
      <c r="F106" s="22">
        <v>3</v>
      </c>
      <c r="G106" s="22">
        <v>3</v>
      </c>
      <c r="H106" s="22">
        <v>3</v>
      </c>
      <c r="I106" s="22">
        <v>3</v>
      </c>
      <c r="J106" s="22">
        <v>3</v>
      </c>
      <c r="K106" s="22">
        <v>3</v>
      </c>
      <c r="L106" s="22">
        <v>3</v>
      </c>
      <c r="M106" s="22">
        <v>3</v>
      </c>
      <c r="N106" s="22">
        <v>3</v>
      </c>
      <c r="O106" s="32">
        <f t="shared" si="6"/>
        <v>3</v>
      </c>
      <c r="P106" s="79">
        <f t="shared" si="7"/>
        <v>1.7462165308498253E-3</v>
      </c>
    </row>
    <row r="107" spans="2:16" ht="15" x14ac:dyDescent="0.25">
      <c r="B107" s="14" t="s">
        <v>56</v>
      </c>
      <c r="C107" s="22"/>
      <c r="D107" s="22"/>
      <c r="E107" s="22"/>
      <c r="F107" s="22"/>
      <c r="G107" s="22"/>
      <c r="H107" s="22"/>
      <c r="I107" s="22"/>
      <c r="J107" s="22"/>
      <c r="K107" s="22"/>
      <c r="L107" s="22"/>
      <c r="M107" s="22"/>
      <c r="N107" s="22"/>
      <c r="O107" s="32"/>
      <c r="P107" s="79">
        <f t="shared" si="7"/>
        <v>0</v>
      </c>
    </row>
    <row r="108" spans="2:16" ht="15" x14ac:dyDescent="0.25">
      <c r="B108" s="14" t="s">
        <v>62</v>
      </c>
      <c r="C108" s="22"/>
      <c r="D108" s="22"/>
      <c r="E108" s="22"/>
      <c r="F108" s="22"/>
      <c r="G108" s="22"/>
      <c r="H108" s="88"/>
      <c r="I108" s="22"/>
      <c r="J108" s="22"/>
      <c r="K108" s="22"/>
      <c r="L108" s="22"/>
      <c r="M108" s="22"/>
      <c r="N108" s="22"/>
      <c r="O108" s="32"/>
      <c r="P108" s="79">
        <f t="shared" si="7"/>
        <v>0</v>
      </c>
    </row>
    <row r="109" spans="2:16" ht="15" x14ac:dyDescent="0.25">
      <c r="B109" s="14" t="s">
        <v>63</v>
      </c>
      <c r="C109" s="22"/>
      <c r="D109" s="22"/>
      <c r="E109" s="22"/>
      <c r="F109" s="22"/>
      <c r="G109" s="22"/>
      <c r="H109" s="22"/>
      <c r="I109" s="22"/>
      <c r="J109" s="22"/>
      <c r="K109" s="22"/>
      <c r="L109" s="22"/>
      <c r="M109" s="22"/>
      <c r="N109" s="22"/>
      <c r="O109" s="32"/>
      <c r="P109" s="79">
        <f t="shared" si="7"/>
        <v>0</v>
      </c>
    </row>
    <row r="110" spans="2:16" ht="15.75" thickBot="1" x14ac:dyDescent="0.3">
      <c r="B110" s="14" t="s">
        <v>64</v>
      </c>
      <c r="C110" s="22"/>
      <c r="D110" s="22"/>
      <c r="E110" s="22"/>
      <c r="F110" s="22"/>
      <c r="G110" s="22"/>
      <c r="H110" s="22"/>
      <c r="I110" s="22"/>
      <c r="J110" s="22"/>
      <c r="K110" s="22"/>
      <c r="L110" s="22"/>
      <c r="M110" s="22"/>
      <c r="N110" s="22"/>
      <c r="O110" s="32"/>
      <c r="P110" s="79">
        <f t="shared" si="7"/>
        <v>0</v>
      </c>
    </row>
    <row r="111" spans="2:16" ht="15.75" thickTop="1" x14ac:dyDescent="0.25">
      <c r="B111" s="68" t="s">
        <v>2</v>
      </c>
      <c r="C111" s="71">
        <f t="shared" ref="C111:P111" si="8">SUM(C96:C110)</f>
        <v>1655</v>
      </c>
      <c r="D111" s="71">
        <f t="shared" si="8"/>
        <v>1676</v>
      </c>
      <c r="E111" s="71">
        <f t="shared" si="8"/>
        <v>1696</v>
      </c>
      <c r="F111" s="71">
        <f t="shared" si="8"/>
        <v>1710</v>
      </c>
      <c r="G111" s="71">
        <f t="shared" si="8"/>
        <v>1712</v>
      </c>
      <c r="H111" s="71">
        <f t="shared" si="8"/>
        <v>1726</v>
      </c>
      <c r="I111" s="71">
        <f t="shared" si="8"/>
        <v>1725</v>
      </c>
      <c r="J111" s="71">
        <f t="shared" si="8"/>
        <v>1793</v>
      </c>
      <c r="K111" s="71">
        <f t="shared" si="8"/>
        <v>1798</v>
      </c>
      <c r="L111" s="71">
        <f t="shared" si="8"/>
        <v>1812</v>
      </c>
      <c r="M111" s="71">
        <f t="shared" si="8"/>
        <v>1669</v>
      </c>
      <c r="N111" s="71">
        <f t="shared" si="8"/>
        <v>1696</v>
      </c>
      <c r="O111" s="71">
        <f t="shared" si="8"/>
        <v>1718</v>
      </c>
      <c r="P111" s="69">
        <f t="shared" si="8"/>
        <v>1.0000000000000002</v>
      </c>
    </row>
    <row r="135" spans="1:16" ht="23.25" x14ac:dyDescent="0.35">
      <c r="A135" s="44"/>
      <c r="B135" s="17" t="s">
        <v>67</v>
      </c>
      <c r="C135" s="50"/>
      <c r="D135" s="50"/>
      <c r="E135" s="50"/>
      <c r="F135" s="47"/>
      <c r="G135" s="47"/>
      <c r="H135" s="47"/>
      <c r="I135" s="47"/>
      <c r="J135" s="48"/>
      <c r="K135" s="48"/>
      <c r="L135" s="48"/>
      <c r="M135" s="48"/>
      <c r="N135" s="48"/>
      <c r="O135" s="34"/>
    </row>
    <row r="136" spans="1:16" x14ac:dyDescent="0.2">
      <c r="C136" s="52"/>
      <c r="D136" s="52"/>
      <c r="E136" s="52"/>
      <c r="F136" s="52"/>
    </row>
    <row r="137" spans="1:16" x14ac:dyDescent="0.2">
      <c r="C137" s="52">
        <v>2</v>
      </c>
      <c r="D137" s="52">
        <v>3</v>
      </c>
      <c r="E137" s="52">
        <v>4</v>
      </c>
      <c r="F137" s="52">
        <v>5</v>
      </c>
      <c r="G137" s="52">
        <v>6</v>
      </c>
      <c r="H137" s="52">
        <v>7</v>
      </c>
      <c r="I137" s="52">
        <v>8</v>
      </c>
      <c r="J137" s="52">
        <v>9</v>
      </c>
      <c r="K137" s="52">
        <v>10</v>
      </c>
      <c r="L137" s="52">
        <v>11</v>
      </c>
      <c r="M137" s="52">
        <v>12</v>
      </c>
      <c r="N137" s="52">
        <v>13</v>
      </c>
    </row>
    <row r="138" spans="1:16" ht="30.75" thickBot="1" x14ac:dyDescent="0.25">
      <c r="B138" s="74" t="s">
        <v>68</v>
      </c>
      <c r="C138" s="67" t="s">
        <v>32</v>
      </c>
      <c r="D138" s="67" t="s">
        <v>33</v>
      </c>
      <c r="E138" s="67" t="s">
        <v>34</v>
      </c>
      <c r="F138" s="67" t="s">
        <v>35</v>
      </c>
      <c r="G138" s="67" t="s">
        <v>36</v>
      </c>
      <c r="H138" s="67" t="s">
        <v>37</v>
      </c>
      <c r="I138" s="64" t="s">
        <v>38</v>
      </c>
      <c r="J138" s="64" t="s">
        <v>39</v>
      </c>
      <c r="K138" s="64" t="s">
        <v>40</v>
      </c>
      <c r="L138" s="64" t="s">
        <v>164</v>
      </c>
      <c r="M138" s="64" t="s">
        <v>41</v>
      </c>
      <c r="N138" s="64" t="s">
        <v>42</v>
      </c>
      <c r="O138" s="64" t="s">
        <v>27</v>
      </c>
      <c r="P138" s="64" t="s">
        <v>65</v>
      </c>
    </row>
    <row r="139" spans="1:16" ht="15" x14ac:dyDescent="0.25">
      <c r="A139" s="55"/>
      <c r="B139" s="14" t="s">
        <v>52</v>
      </c>
      <c r="C139" s="22">
        <v>1050</v>
      </c>
      <c r="D139" s="22">
        <v>1075</v>
      </c>
      <c r="E139" s="22">
        <v>1072</v>
      </c>
      <c r="F139" s="22">
        <v>1056</v>
      </c>
      <c r="G139" s="22">
        <v>1055</v>
      </c>
      <c r="H139" s="22">
        <v>1060</v>
      </c>
      <c r="I139" s="22">
        <v>1061</v>
      </c>
      <c r="J139" s="22">
        <v>1065</v>
      </c>
      <c r="K139" s="22">
        <v>1072</v>
      </c>
      <c r="L139" s="22">
        <v>1089</v>
      </c>
      <c r="M139" s="22">
        <v>1082</v>
      </c>
      <c r="N139" s="22">
        <v>1091</v>
      </c>
      <c r="O139" s="81">
        <f t="shared" ref="O139:O153" si="9">+INT(AVERAGE(C139:N139))</f>
        <v>1069</v>
      </c>
      <c r="P139" s="79">
        <f t="shared" ref="P139:P153" si="10">+O139/$O$154</f>
        <v>0.27207940951896159</v>
      </c>
    </row>
    <row r="140" spans="1:16" ht="15" x14ac:dyDescent="0.25">
      <c r="A140" s="55"/>
      <c r="B140" s="14" t="s">
        <v>53</v>
      </c>
      <c r="C140" s="22">
        <v>870</v>
      </c>
      <c r="D140" s="22">
        <v>871</v>
      </c>
      <c r="E140" s="22">
        <v>869</v>
      </c>
      <c r="F140" s="22">
        <v>864</v>
      </c>
      <c r="G140" s="22">
        <v>859</v>
      </c>
      <c r="H140" s="88">
        <v>859</v>
      </c>
      <c r="I140" s="22">
        <v>864</v>
      </c>
      <c r="J140" s="22">
        <v>864</v>
      </c>
      <c r="K140" s="22">
        <v>861</v>
      </c>
      <c r="L140" s="22">
        <v>857</v>
      </c>
      <c r="M140" s="22">
        <v>858</v>
      </c>
      <c r="N140" s="22">
        <v>861</v>
      </c>
      <c r="O140" s="81">
        <f t="shared" si="9"/>
        <v>863</v>
      </c>
      <c r="P140" s="79">
        <f t="shared" si="10"/>
        <v>0.21964876558920846</v>
      </c>
    </row>
    <row r="141" spans="1:16" ht="15" x14ac:dyDescent="0.25">
      <c r="A141" s="55"/>
      <c r="B141" s="14" t="s">
        <v>54</v>
      </c>
      <c r="C141" s="88">
        <v>514</v>
      </c>
      <c r="D141" s="88">
        <v>525</v>
      </c>
      <c r="E141" s="88">
        <v>532</v>
      </c>
      <c r="F141" s="88">
        <v>534</v>
      </c>
      <c r="G141" s="88">
        <v>536</v>
      </c>
      <c r="H141" s="88">
        <v>545</v>
      </c>
      <c r="I141" s="22">
        <v>542</v>
      </c>
      <c r="J141" s="22">
        <v>546</v>
      </c>
      <c r="K141" s="22">
        <v>546</v>
      </c>
      <c r="L141" s="22">
        <v>555</v>
      </c>
      <c r="M141" s="22">
        <v>561</v>
      </c>
      <c r="N141" s="22">
        <v>569</v>
      </c>
      <c r="O141" s="81">
        <f t="shared" si="9"/>
        <v>542</v>
      </c>
      <c r="P141" s="79">
        <f t="shared" si="10"/>
        <v>0.13794858742682617</v>
      </c>
    </row>
    <row r="142" spans="1:16" ht="15" x14ac:dyDescent="0.25">
      <c r="A142" s="55"/>
      <c r="B142" s="14" t="s">
        <v>55</v>
      </c>
      <c r="C142" s="22">
        <v>395</v>
      </c>
      <c r="D142" s="22">
        <v>394</v>
      </c>
      <c r="E142" s="22">
        <v>399</v>
      </c>
      <c r="F142" s="22">
        <v>403</v>
      </c>
      <c r="G142" s="22">
        <v>391</v>
      </c>
      <c r="H142" s="88">
        <v>391</v>
      </c>
      <c r="I142" s="22">
        <v>390</v>
      </c>
      <c r="J142" s="22">
        <v>390</v>
      </c>
      <c r="K142" s="22">
        <v>393</v>
      </c>
      <c r="L142" s="22">
        <v>393</v>
      </c>
      <c r="M142" s="22">
        <v>392</v>
      </c>
      <c r="N142" s="22">
        <v>393</v>
      </c>
      <c r="O142" s="81">
        <f t="shared" si="9"/>
        <v>393</v>
      </c>
      <c r="P142" s="79">
        <f t="shared" si="10"/>
        <v>0.10002545176889793</v>
      </c>
    </row>
    <row r="143" spans="1:16" ht="15" x14ac:dyDescent="0.25">
      <c r="A143" s="55"/>
      <c r="B143" s="14" t="s">
        <v>57</v>
      </c>
      <c r="C143" s="22">
        <v>299</v>
      </c>
      <c r="D143" s="22">
        <v>300</v>
      </c>
      <c r="E143" s="22">
        <v>299</v>
      </c>
      <c r="F143" s="22">
        <v>300</v>
      </c>
      <c r="G143" s="22">
        <v>301</v>
      </c>
      <c r="H143" s="22">
        <v>301</v>
      </c>
      <c r="I143" s="22">
        <v>299</v>
      </c>
      <c r="J143" s="22">
        <v>298</v>
      </c>
      <c r="K143" s="22">
        <v>301</v>
      </c>
      <c r="L143" s="22">
        <v>300</v>
      </c>
      <c r="M143" s="22">
        <v>298</v>
      </c>
      <c r="N143" s="22">
        <v>299</v>
      </c>
      <c r="O143" s="81">
        <f t="shared" si="9"/>
        <v>299</v>
      </c>
      <c r="P143" s="79">
        <f t="shared" si="10"/>
        <v>7.6100789004835842E-2</v>
      </c>
    </row>
    <row r="144" spans="1:16" ht="15" x14ac:dyDescent="0.25">
      <c r="A144" s="55"/>
      <c r="B144" s="14" t="s">
        <v>109</v>
      </c>
      <c r="C144" s="22">
        <v>286</v>
      </c>
      <c r="D144" s="22">
        <v>288</v>
      </c>
      <c r="E144" s="22">
        <v>295</v>
      </c>
      <c r="F144" s="22">
        <v>293</v>
      </c>
      <c r="G144" s="22">
        <v>294</v>
      </c>
      <c r="H144" s="22">
        <v>298</v>
      </c>
      <c r="I144" s="22">
        <v>300</v>
      </c>
      <c r="J144" s="22">
        <v>300</v>
      </c>
      <c r="K144" s="22">
        <v>299</v>
      </c>
      <c r="L144" s="22">
        <v>303</v>
      </c>
      <c r="M144" s="22">
        <v>302</v>
      </c>
      <c r="N144" s="22">
        <v>305</v>
      </c>
      <c r="O144" s="81">
        <f t="shared" si="9"/>
        <v>296</v>
      </c>
      <c r="P144" s="79">
        <f t="shared" si="10"/>
        <v>7.5337235937897679E-2</v>
      </c>
    </row>
    <row r="145" spans="1:16" ht="15" x14ac:dyDescent="0.25">
      <c r="A145" s="55"/>
      <c r="B145" s="14" t="s">
        <v>30</v>
      </c>
      <c r="C145" s="22">
        <v>196</v>
      </c>
      <c r="D145" s="22">
        <v>197</v>
      </c>
      <c r="E145" s="22">
        <v>197</v>
      </c>
      <c r="F145" s="22">
        <v>197</v>
      </c>
      <c r="G145" s="22">
        <v>197</v>
      </c>
      <c r="H145" s="22">
        <v>197</v>
      </c>
      <c r="I145" s="22">
        <v>197</v>
      </c>
      <c r="J145" s="22">
        <v>198</v>
      </c>
      <c r="K145" s="22">
        <v>200</v>
      </c>
      <c r="L145" s="22">
        <v>200</v>
      </c>
      <c r="M145" s="22">
        <v>199</v>
      </c>
      <c r="N145" s="22">
        <v>199</v>
      </c>
      <c r="O145" s="81">
        <f t="shared" si="9"/>
        <v>197</v>
      </c>
      <c r="P145" s="79">
        <f t="shared" si="10"/>
        <v>5.0139984728938658E-2</v>
      </c>
    </row>
    <row r="146" spans="1:16" ht="15" x14ac:dyDescent="0.25">
      <c r="A146" s="55"/>
      <c r="B146" s="14" t="s">
        <v>56</v>
      </c>
      <c r="C146" s="22">
        <v>46</v>
      </c>
      <c r="D146" s="22">
        <v>49</v>
      </c>
      <c r="E146" s="22">
        <v>51</v>
      </c>
      <c r="F146" s="22">
        <v>66</v>
      </c>
      <c r="G146" s="22">
        <v>68</v>
      </c>
      <c r="H146" s="22">
        <v>68</v>
      </c>
      <c r="I146" s="22">
        <v>68</v>
      </c>
      <c r="J146" s="22">
        <v>68</v>
      </c>
      <c r="K146" s="22">
        <v>71</v>
      </c>
      <c r="L146" s="22">
        <v>70</v>
      </c>
      <c r="M146" s="22">
        <v>76</v>
      </c>
      <c r="N146" s="22">
        <v>76</v>
      </c>
      <c r="O146" s="81">
        <f t="shared" si="9"/>
        <v>64</v>
      </c>
      <c r="P146" s="79">
        <f t="shared" si="10"/>
        <v>1.6289132094680581E-2</v>
      </c>
    </row>
    <row r="147" spans="1:16" ht="15" x14ac:dyDescent="0.25">
      <c r="A147" s="55"/>
      <c r="B147" s="14" t="s">
        <v>60</v>
      </c>
      <c r="C147" s="22">
        <v>52</v>
      </c>
      <c r="D147" s="22">
        <v>52</v>
      </c>
      <c r="E147" s="22">
        <v>52</v>
      </c>
      <c r="F147" s="22">
        <v>48</v>
      </c>
      <c r="G147" s="22">
        <v>48</v>
      </c>
      <c r="H147" s="22">
        <v>48</v>
      </c>
      <c r="I147" s="22">
        <v>48</v>
      </c>
      <c r="J147" s="22">
        <v>52</v>
      </c>
      <c r="K147" s="22">
        <v>52</v>
      </c>
      <c r="L147" s="22">
        <v>52</v>
      </c>
      <c r="M147" s="22">
        <v>52</v>
      </c>
      <c r="N147" s="22">
        <v>52</v>
      </c>
      <c r="O147" s="81">
        <f t="shared" si="9"/>
        <v>50</v>
      </c>
      <c r="P147" s="79">
        <f t="shared" si="10"/>
        <v>1.2725884448969204E-2</v>
      </c>
    </row>
    <row r="148" spans="1:16" ht="15" x14ac:dyDescent="0.25">
      <c r="A148" s="55"/>
      <c r="B148" s="14" t="s">
        <v>58</v>
      </c>
      <c r="C148" s="22">
        <v>50</v>
      </c>
      <c r="D148" s="22">
        <v>50</v>
      </c>
      <c r="E148" s="22">
        <v>50</v>
      </c>
      <c r="F148" s="22">
        <v>51</v>
      </c>
      <c r="G148" s="22">
        <v>51</v>
      </c>
      <c r="H148" s="22">
        <v>51</v>
      </c>
      <c r="I148" s="22">
        <v>51</v>
      </c>
      <c r="J148" s="22">
        <v>51</v>
      </c>
      <c r="K148" s="22">
        <v>50</v>
      </c>
      <c r="L148" s="22">
        <v>50</v>
      </c>
      <c r="M148" s="22">
        <v>50</v>
      </c>
      <c r="N148" s="22">
        <v>50</v>
      </c>
      <c r="O148" s="81">
        <f t="shared" si="9"/>
        <v>50</v>
      </c>
      <c r="P148" s="79">
        <f t="shared" si="10"/>
        <v>1.2725884448969204E-2</v>
      </c>
    </row>
    <row r="149" spans="1:16" ht="15" x14ac:dyDescent="0.25">
      <c r="A149" s="55"/>
      <c r="B149" s="14" t="s">
        <v>59</v>
      </c>
      <c r="C149" s="88">
        <v>51</v>
      </c>
      <c r="D149" s="88">
        <v>51</v>
      </c>
      <c r="E149" s="88">
        <v>51</v>
      </c>
      <c r="F149" s="88">
        <v>51</v>
      </c>
      <c r="G149" s="88">
        <v>51</v>
      </c>
      <c r="H149" s="88">
        <v>51</v>
      </c>
      <c r="I149" s="22">
        <v>51</v>
      </c>
      <c r="J149" s="22">
        <v>51</v>
      </c>
      <c r="K149" s="22">
        <v>50</v>
      </c>
      <c r="L149" s="22">
        <v>49</v>
      </c>
      <c r="M149" s="22">
        <v>48</v>
      </c>
      <c r="N149" s="22">
        <v>45</v>
      </c>
      <c r="O149" s="81">
        <f t="shared" si="9"/>
        <v>50</v>
      </c>
      <c r="P149" s="79">
        <f t="shared" si="10"/>
        <v>1.2725884448969204E-2</v>
      </c>
    </row>
    <row r="150" spans="1:16" ht="15" x14ac:dyDescent="0.25">
      <c r="A150" s="55"/>
      <c r="B150" s="14" t="s">
        <v>61</v>
      </c>
      <c r="C150" s="22">
        <v>38</v>
      </c>
      <c r="D150" s="22">
        <v>38</v>
      </c>
      <c r="E150" s="22">
        <v>38</v>
      </c>
      <c r="F150" s="22">
        <v>38</v>
      </c>
      <c r="G150" s="22">
        <v>38</v>
      </c>
      <c r="H150" s="22">
        <v>38</v>
      </c>
      <c r="I150" s="22">
        <v>39</v>
      </c>
      <c r="J150" s="22">
        <v>38</v>
      </c>
      <c r="K150" s="22">
        <v>38</v>
      </c>
      <c r="L150" s="22">
        <v>38</v>
      </c>
      <c r="M150" s="22">
        <v>39</v>
      </c>
      <c r="N150" s="22">
        <v>39</v>
      </c>
      <c r="O150" s="81">
        <f t="shared" si="9"/>
        <v>38</v>
      </c>
      <c r="P150" s="79">
        <f t="shared" si="10"/>
        <v>9.6716721812165948E-3</v>
      </c>
    </row>
    <row r="151" spans="1:16" ht="15" x14ac:dyDescent="0.25">
      <c r="A151" s="55"/>
      <c r="B151" s="14" t="s">
        <v>62</v>
      </c>
      <c r="C151" s="22">
        <v>7</v>
      </c>
      <c r="D151" s="22">
        <v>7</v>
      </c>
      <c r="E151" s="22">
        <v>8</v>
      </c>
      <c r="F151" s="22">
        <v>8</v>
      </c>
      <c r="G151" s="22">
        <v>9</v>
      </c>
      <c r="H151" s="88">
        <v>9</v>
      </c>
      <c r="I151" s="22">
        <v>9</v>
      </c>
      <c r="J151" s="22">
        <v>9</v>
      </c>
      <c r="K151" s="22">
        <v>10</v>
      </c>
      <c r="L151" s="22">
        <v>10</v>
      </c>
      <c r="M151" s="22">
        <v>10</v>
      </c>
      <c r="N151" s="22">
        <v>10</v>
      </c>
      <c r="O151" s="81">
        <f t="shared" si="9"/>
        <v>8</v>
      </c>
      <c r="P151" s="79">
        <f t="shared" si="10"/>
        <v>2.0361415118350726E-3</v>
      </c>
    </row>
    <row r="152" spans="1:16" ht="15" x14ac:dyDescent="0.25">
      <c r="A152" s="55"/>
      <c r="B152" s="14" t="s">
        <v>63</v>
      </c>
      <c r="C152" s="22">
        <v>6</v>
      </c>
      <c r="D152" s="22">
        <v>6</v>
      </c>
      <c r="E152" s="22">
        <v>6</v>
      </c>
      <c r="F152" s="22">
        <v>6</v>
      </c>
      <c r="G152" s="22">
        <v>6</v>
      </c>
      <c r="H152" s="22">
        <v>6</v>
      </c>
      <c r="I152" s="22">
        <v>6</v>
      </c>
      <c r="J152" s="22">
        <v>6</v>
      </c>
      <c r="K152" s="22">
        <v>6</v>
      </c>
      <c r="L152" s="22">
        <v>6</v>
      </c>
      <c r="M152" s="22">
        <v>6</v>
      </c>
      <c r="N152" s="22">
        <v>5</v>
      </c>
      <c r="O152" s="81">
        <f t="shared" si="9"/>
        <v>5</v>
      </c>
      <c r="P152" s="79">
        <f t="shared" si="10"/>
        <v>1.2725884448969204E-3</v>
      </c>
    </row>
    <row r="153" spans="1:16" ht="15.75" thickBot="1" x14ac:dyDescent="0.3">
      <c r="A153" s="55"/>
      <c r="B153" s="14" t="s">
        <v>64</v>
      </c>
      <c r="C153" s="22">
        <v>5</v>
      </c>
      <c r="D153" s="22">
        <v>5</v>
      </c>
      <c r="E153" s="22">
        <v>5</v>
      </c>
      <c r="F153" s="22">
        <v>5</v>
      </c>
      <c r="G153" s="22">
        <v>5</v>
      </c>
      <c r="H153" s="22">
        <v>5</v>
      </c>
      <c r="I153" s="22">
        <v>5</v>
      </c>
      <c r="J153" s="22">
        <v>5</v>
      </c>
      <c r="K153" s="22">
        <v>5</v>
      </c>
      <c r="L153" s="22">
        <v>5</v>
      </c>
      <c r="M153" s="22">
        <v>5</v>
      </c>
      <c r="N153" s="22">
        <v>5</v>
      </c>
      <c r="O153" s="81">
        <f t="shared" si="9"/>
        <v>5</v>
      </c>
      <c r="P153" s="79">
        <f t="shared" si="10"/>
        <v>1.2725884448969204E-3</v>
      </c>
    </row>
    <row r="154" spans="1:16" ht="15.75" thickTop="1" x14ac:dyDescent="0.25">
      <c r="B154" s="19" t="s">
        <v>2</v>
      </c>
      <c r="C154" s="82">
        <f t="shared" ref="C154:G154" si="11">SUM(C139:C153)</f>
        <v>3865</v>
      </c>
      <c r="D154" s="82">
        <f t="shared" si="11"/>
        <v>3908</v>
      </c>
      <c r="E154" s="82">
        <f t="shared" si="11"/>
        <v>3924</v>
      </c>
      <c r="F154" s="82">
        <f t="shared" si="11"/>
        <v>3920</v>
      </c>
      <c r="G154" s="82">
        <f t="shared" si="11"/>
        <v>3909</v>
      </c>
      <c r="H154" s="82">
        <f>SUM(H139:H153)</f>
        <v>3927</v>
      </c>
      <c r="I154" s="82">
        <f t="shared" ref="I154:N154" si="12">SUM(I139:I153)</f>
        <v>3930</v>
      </c>
      <c r="J154" s="82">
        <f t="shared" si="12"/>
        <v>3941</v>
      </c>
      <c r="K154" s="82">
        <f t="shared" si="12"/>
        <v>3954</v>
      </c>
      <c r="L154" s="82">
        <f t="shared" si="12"/>
        <v>3977</v>
      </c>
      <c r="M154" s="82">
        <f t="shared" si="12"/>
        <v>3978</v>
      </c>
      <c r="N154" s="82">
        <f t="shared" si="12"/>
        <v>3999</v>
      </c>
      <c r="O154" s="82">
        <f>SUM(O139:O153)</f>
        <v>3929</v>
      </c>
      <c r="P154" s="69">
        <f t="shared" ref="P154" si="13">SUM(P139:P153)</f>
        <v>0.99999999999999978</v>
      </c>
    </row>
    <row r="179" spans="1:15" ht="23.25" x14ac:dyDescent="0.35">
      <c r="A179" s="44"/>
      <c r="B179" s="17" t="s">
        <v>73</v>
      </c>
      <c r="C179" s="50"/>
      <c r="D179" s="50"/>
      <c r="E179" s="50"/>
      <c r="F179" s="47"/>
      <c r="G179" s="47"/>
      <c r="H179" s="47"/>
      <c r="I179" s="47"/>
      <c r="J179" s="48"/>
      <c r="K179" s="48"/>
      <c r="L179" s="48"/>
      <c r="M179" s="48"/>
      <c r="N179" s="48"/>
      <c r="O179" s="34"/>
    </row>
    <row r="180" spans="1:15" ht="23.25" x14ac:dyDescent="0.35">
      <c r="A180" s="44"/>
      <c r="B180" s="17"/>
      <c r="C180" s="50"/>
      <c r="D180" s="50"/>
      <c r="E180" s="50"/>
      <c r="F180" s="47"/>
      <c r="G180" s="47"/>
      <c r="H180" s="47"/>
      <c r="I180" s="47"/>
      <c r="J180" s="48"/>
      <c r="K180" s="48"/>
      <c r="L180" s="48"/>
      <c r="M180" s="48"/>
      <c r="N180" s="48"/>
      <c r="O180" s="34"/>
    </row>
    <row r="181" spans="1:15" x14ac:dyDescent="0.2">
      <c r="B181" s="14" t="s">
        <v>163</v>
      </c>
      <c r="C181" s="52">
        <v>13</v>
      </c>
      <c r="D181" s="52"/>
    </row>
    <row r="182" spans="1:15" ht="30.75" thickBot="1" x14ac:dyDescent="0.25">
      <c r="B182" s="27" t="s">
        <v>68</v>
      </c>
      <c r="C182" s="28" t="s">
        <v>69</v>
      </c>
      <c r="D182" s="28" t="s">
        <v>70</v>
      </c>
      <c r="E182" s="28" t="s">
        <v>71</v>
      </c>
      <c r="F182" s="28" t="s">
        <v>112</v>
      </c>
      <c r="G182" s="28" t="s">
        <v>113</v>
      </c>
    </row>
    <row r="183" spans="1:15" ht="15" thickTop="1" x14ac:dyDescent="0.2">
      <c r="B183" s="80" t="s">
        <v>52</v>
      </c>
      <c r="C183" s="31">
        <f>+INT(VLOOKUP($B183,$B$52:$O$66,C$181,0))</f>
        <v>780</v>
      </c>
      <c r="D183" s="31">
        <f>+INT(VLOOKUP($B183,$B$96:$O$110,C$181,0))</f>
        <v>311</v>
      </c>
      <c r="E183" s="31">
        <f>+INT(VLOOKUP($B183,$B$139:$O$153,C$181,0))</f>
        <v>1091</v>
      </c>
      <c r="F183" s="89">
        <f>+C183/$E183</f>
        <v>0.71494042163153071</v>
      </c>
      <c r="G183" s="89">
        <f>+D183/$E183</f>
        <v>0.28505957836846929</v>
      </c>
      <c r="H183" s="52" t="b">
        <f>+G183&gt;F183</f>
        <v>0</v>
      </c>
      <c r="I183" s="98"/>
    </row>
    <row r="184" spans="1:15" x14ac:dyDescent="0.2">
      <c r="B184" s="80" t="s">
        <v>53</v>
      </c>
      <c r="C184" s="31">
        <f>+INT(VLOOKUP($B184,$B$52:$O$66,C$181,0))</f>
        <v>367</v>
      </c>
      <c r="D184" s="31">
        <f>+INT(VLOOKUP($B184,$B$96:$O$110,C$181,0))</f>
        <v>494</v>
      </c>
      <c r="E184" s="31">
        <f>+INT(VLOOKUP($B184,$B$139:$O$153,C$181,0))</f>
        <v>861</v>
      </c>
      <c r="F184" s="89">
        <f>+C184/$E184</f>
        <v>0.42624854819976771</v>
      </c>
      <c r="G184" s="89">
        <f>+D184/$E184</f>
        <v>0.57375145180023224</v>
      </c>
      <c r="H184" s="52" t="b">
        <f t="shared" ref="H184:H197" si="14">+G184&gt;F184</f>
        <v>1</v>
      </c>
      <c r="I184" s="98"/>
    </row>
    <row r="185" spans="1:15" x14ac:dyDescent="0.2">
      <c r="B185" s="80" t="s">
        <v>54</v>
      </c>
      <c r="C185" s="31">
        <f>+INT(VLOOKUP($B185,$B$52:$O$66,C$181,0))</f>
        <v>210</v>
      </c>
      <c r="D185" s="31">
        <f>+INT(VLOOKUP($B185,$B$96:$O$110,C$181,0))</f>
        <v>359</v>
      </c>
      <c r="E185" s="31">
        <f>+INT(VLOOKUP($B185,$B$139:$O$153,C$181,0))</f>
        <v>569</v>
      </c>
      <c r="F185" s="89">
        <f>+C185/$E185</f>
        <v>0.36906854130052724</v>
      </c>
      <c r="G185" s="89">
        <f>+D185/$E185</f>
        <v>0.63093145869947276</v>
      </c>
      <c r="H185" s="52" t="b">
        <f t="shared" si="14"/>
        <v>1</v>
      </c>
      <c r="I185" s="98"/>
    </row>
    <row r="186" spans="1:15" x14ac:dyDescent="0.2">
      <c r="B186" s="80" t="s">
        <v>55</v>
      </c>
      <c r="C186" s="31">
        <f>+INT(VLOOKUP($B186,$B$52:$O$66,C$181,0))</f>
        <v>170</v>
      </c>
      <c r="D186" s="31">
        <f>+INT(VLOOKUP($B186,$B$96:$O$110,C$181,0))</f>
        <v>223</v>
      </c>
      <c r="E186" s="31">
        <f>+INT(VLOOKUP($B186,$B$139:$O$153,C$181,0))</f>
        <v>393</v>
      </c>
      <c r="F186" s="89">
        <f>+C186/$E186</f>
        <v>0.43256997455470736</v>
      </c>
      <c r="G186" s="89">
        <f>+D186/$E186</f>
        <v>0.56743002544529264</v>
      </c>
      <c r="H186" s="52" t="b">
        <f t="shared" si="14"/>
        <v>1</v>
      </c>
      <c r="I186" s="98"/>
    </row>
    <row r="187" spans="1:15" x14ac:dyDescent="0.2">
      <c r="B187" s="80" t="s">
        <v>109</v>
      </c>
      <c r="C187" s="31">
        <f>+INT(VLOOKUP($B187,$B$52:$O$66,C$181,0))</f>
        <v>239</v>
      </c>
      <c r="D187" s="31">
        <f>+INT(VLOOKUP($B187,$B$96:$O$110,C$181,0))</f>
        <v>66</v>
      </c>
      <c r="E187" s="31">
        <f>+INT(VLOOKUP($B187,$B$139:$O$153,C$181,0))</f>
        <v>305</v>
      </c>
      <c r="F187" s="89">
        <f>+C187/$E187</f>
        <v>0.78360655737704921</v>
      </c>
      <c r="G187" s="89">
        <f>+D187/$E187</f>
        <v>0.21639344262295082</v>
      </c>
      <c r="H187" s="52" t="b">
        <f t="shared" si="14"/>
        <v>0</v>
      </c>
      <c r="I187" s="98"/>
    </row>
    <row r="188" spans="1:15" x14ac:dyDescent="0.2">
      <c r="B188" s="80" t="s">
        <v>57</v>
      </c>
      <c r="C188" s="31">
        <f>+INT(VLOOKUP($B188,$B$52:$O$66,C$181,0))</f>
        <v>125</v>
      </c>
      <c r="D188" s="31">
        <f>+INT(VLOOKUP($B188,$B$96:$O$110,C$181,0))</f>
        <v>174</v>
      </c>
      <c r="E188" s="31">
        <f>+INT(VLOOKUP($B188,$B$139:$O$153,C$181,0))</f>
        <v>299</v>
      </c>
      <c r="F188" s="89">
        <f>+C188/$E188</f>
        <v>0.41806020066889632</v>
      </c>
      <c r="G188" s="89">
        <f>+D188/$E188</f>
        <v>0.58193979933110362</v>
      </c>
      <c r="H188" s="52" t="b">
        <f t="shared" si="14"/>
        <v>1</v>
      </c>
      <c r="I188" s="98"/>
    </row>
    <row r="189" spans="1:15" x14ac:dyDescent="0.2">
      <c r="B189" s="80" t="s">
        <v>30</v>
      </c>
      <c r="C189" s="31">
        <f>+INT(VLOOKUP($B189,$B$52:$O$66,C$181,0))</f>
        <v>178</v>
      </c>
      <c r="D189" s="31">
        <f>+INT(VLOOKUP($B189,$B$96:$O$110,C$181,0))</f>
        <v>21</v>
      </c>
      <c r="E189" s="31">
        <f>+INT(VLOOKUP($B189,$B$139:$O$153,C$181,0))</f>
        <v>199</v>
      </c>
      <c r="F189" s="89">
        <f>+C189/$E189</f>
        <v>0.89447236180904521</v>
      </c>
      <c r="G189" s="89">
        <f>+D189/$E189</f>
        <v>0.10552763819095477</v>
      </c>
      <c r="H189" s="52" t="b">
        <f t="shared" si="14"/>
        <v>0</v>
      </c>
      <c r="I189" s="98"/>
    </row>
    <row r="190" spans="1:15" x14ac:dyDescent="0.2">
      <c r="B190" s="80" t="s">
        <v>56</v>
      </c>
      <c r="C190" s="31">
        <f>+INT(VLOOKUP($B190,$B$52:$O$66,C$181,0))</f>
        <v>76</v>
      </c>
      <c r="D190" s="31">
        <f>+INT(VLOOKUP($B190,$B$96:$O$110,C$181,0))</f>
        <v>0</v>
      </c>
      <c r="E190" s="31">
        <f>+INT(VLOOKUP($B190,$B$139:$O$153,C$181,0))</f>
        <v>76</v>
      </c>
      <c r="F190" s="89">
        <f>+C190/$E190</f>
        <v>1</v>
      </c>
      <c r="G190" s="89">
        <f>+D190/$E190</f>
        <v>0</v>
      </c>
      <c r="H190" s="52" t="b">
        <f t="shared" si="14"/>
        <v>0</v>
      </c>
      <c r="I190" s="98"/>
    </row>
    <row r="191" spans="1:15" x14ac:dyDescent="0.2">
      <c r="B191" s="80" t="s">
        <v>60</v>
      </c>
      <c r="C191" s="31">
        <f>+INT(VLOOKUP($B191,$B$52:$O$66,C$181,0))</f>
        <v>30</v>
      </c>
      <c r="D191" s="31">
        <f>+INT(VLOOKUP($B191,$B$96:$O$110,C$181,0))</f>
        <v>22</v>
      </c>
      <c r="E191" s="31">
        <f>+INT(VLOOKUP($B191,$B$139:$O$153,C$181,0))</f>
        <v>52</v>
      </c>
      <c r="F191" s="89">
        <f>+C191/$E191</f>
        <v>0.57692307692307687</v>
      </c>
      <c r="G191" s="89">
        <f>+D191/$E191</f>
        <v>0.42307692307692307</v>
      </c>
      <c r="H191" s="52" t="b">
        <f t="shared" si="14"/>
        <v>0</v>
      </c>
      <c r="I191" s="98"/>
    </row>
    <row r="192" spans="1:15" x14ac:dyDescent="0.2">
      <c r="B192" s="80" t="s">
        <v>58</v>
      </c>
      <c r="C192" s="31">
        <f>+INT(VLOOKUP($B192,$B$52:$O$66,C$181,0))</f>
        <v>47</v>
      </c>
      <c r="D192" s="31">
        <f>+INT(VLOOKUP($B192,$B$96:$O$110,C$181,0))</f>
        <v>3</v>
      </c>
      <c r="E192" s="31">
        <f>+INT(VLOOKUP($B192,$B$139:$O$153,C$181,0))</f>
        <v>50</v>
      </c>
      <c r="F192" s="89">
        <f>+C192/$E192</f>
        <v>0.94</v>
      </c>
      <c r="G192" s="89">
        <f>+D192/$E192</f>
        <v>0.06</v>
      </c>
      <c r="H192" s="52" t="b">
        <f t="shared" si="14"/>
        <v>0</v>
      </c>
      <c r="I192" s="98"/>
    </row>
    <row r="193" spans="2:9" x14ac:dyDescent="0.2">
      <c r="B193" s="80" t="s">
        <v>59</v>
      </c>
      <c r="C193" s="31">
        <f>+INT(VLOOKUP($B193,$B$52:$O$66,C$181,0))</f>
        <v>43</v>
      </c>
      <c r="D193" s="31">
        <f>+INT(VLOOKUP($B193,$B$96:$O$110,C$181,0))</f>
        <v>2</v>
      </c>
      <c r="E193" s="31">
        <f>+INT(VLOOKUP($B193,$B$139:$O$153,C$181,0))</f>
        <v>45</v>
      </c>
      <c r="F193" s="89">
        <f>+C193/$E193</f>
        <v>0.9555555555555556</v>
      </c>
      <c r="G193" s="89">
        <f>+D193/$E193</f>
        <v>4.4444444444444446E-2</v>
      </c>
      <c r="H193" s="52" t="b">
        <f t="shared" si="14"/>
        <v>0</v>
      </c>
      <c r="I193" s="98"/>
    </row>
    <row r="194" spans="2:9" x14ac:dyDescent="0.2">
      <c r="B194" s="80" t="s">
        <v>61</v>
      </c>
      <c r="C194" s="31">
        <f>+INT(VLOOKUP($B194,$B$52:$O$66,C$181,0))</f>
        <v>17</v>
      </c>
      <c r="D194" s="31">
        <f>+INT(VLOOKUP($B194,$B$96:$O$110,C$181,0))</f>
        <v>21</v>
      </c>
      <c r="E194" s="31">
        <f>+INT(VLOOKUP($B194,$B$139:$O$153,C$181,0))</f>
        <v>39</v>
      </c>
      <c r="F194" s="89">
        <f>+C194/$E194</f>
        <v>0.4358974358974359</v>
      </c>
      <c r="G194" s="89">
        <f>+D194/$E194</f>
        <v>0.53846153846153844</v>
      </c>
      <c r="H194" s="52" t="b">
        <f t="shared" si="14"/>
        <v>1</v>
      </c>
      <c r="I194" s="98"/>
    </row>
    <row r="195" spans="2:9" x14ac:dyDescent="0.2">
      <c r="B195" s="80" t="s">
        <v>62</v>
      </c>
      <c r="C195" s="31">
        <f>+INT(VLOOKUP($B195,$B$52:$O$66,C$181,0))</f>
        <v>10</v>
      </c>
      <c r="D195" s="31">
        <f>+INT(VLOOKUP($B195,$B$96:$O$110,C$181,0))</f>
        <v>0</v>
      </c>
      <c r="E195" s="31">
        <f>+INT(VLOOKUP($B195,$B$139:$O$153,C$181,0))</f>
        <v>10</v>
      </c>
      <c r="F195" s="89">
        <f>+C195/$E195</f>
        <v>1</v>
      </c>
      <c r="G195" s="89">
        <f>+D195/$E195</f>
        <v>0</v>
      </c>
      <c r="H195" s="52" t="b">
        <f t="shared" si="14"/>
        <v>0</v>
      </c>
      <c r="I195" s="98"/>
    </row>
    <row r="196" spans="2:9" x14ac:dyDescent="0.2">
      <c r="B196" s="80" t="s">
        <v>63</v>
      </c>
      <c r="C196" s="31">
        <f>+INT(VLOOKUP($B196,$B$52:$O$66,C$181,0))</f>
        <v>6</v>
      </c>
      <c r="D196" s="31">
        <f>+INT(VLOOKUP($B196,$B$96:$O$110,C$181,0))</f>
        <v>0</v>
      </c>
      <c r="E196" s="31">
        <f>+INT(VLOOKUP($B196,$B$139:$O$153,C$181,0))</f>
        <v>5</v>
      </c>
      <c r="F196" s="89">
        <f>+C196/$E196</f>
        <v>1.2</v>
      </c>
      <c r="G196" s="89">
        <f>+D196/$E196</f>
        <v>0</v>
      </c>
      <c r="H196" s="52" t="b">
        <f t="shared" si="14"/>
        <v>0</v>
      </c>
      <c r="I196" s="98"/>
    </row>
    <row r="197" spans="2:9" ht="15" thickBot="1" x14ac:dyDescent="0.25">
      <c r="B197" s="83" t="s">
        <v>64</v>
      </c>
      <c r="C197" s="33">
        <f>+INT(VLOOKUP($B197,$B$52:$O$66,C$181,0))</f>
        <v>5</v>
      </c>
      <c r="D197" s="33">
        <f>+INT(VLOOKUP($B197,$B$96:$O$110,C$181,0))</f>
        <v>0</v>
      </c>
      <c r="E197" s="33">
        <f>+INT(VLOOKUP($B197,$B$139:$O$153,C$181,0))</f>
        <v>5</v>
      </c>
      <c r="F197" s="90">
        <f>+C197/$E197</f>
        <v>1</v>
      </c>
      <c r="G197" s="90">
        <f>+D197/$E197</f>
        <v>0</v>
      </c>
      <c r="H197" s="52" t="b">
        <f t="shared" si="14"/>
        <v>0</v>
      </c>
      <c r="I197" s="98"/>
    </row>
    <row r="198" spans="2:9" ht="15.75" thickTop="1" x14ac:dyDescent="0.25">
      <c r="B198" s="19" t="s">
        <v>2</v>
      </c>
      <c r="C198" s="32">
        <f>SUM(C183:C197)</f>
        <v>2303</v>
      </c>
      <c r="D198" s="32">
        <f>SUM(D183:D197)</f>
        <v>1696</v>
      </c>
      <c r="E198" s="32">
        <f>SUM(E183:E197)</f>
        <v>3999</v>
      </c>
      <c r="F198" s="89">
        <f>AVERAGE(F183:F197)</f>
        <v>0.74315617826117275</v>
      </c>
      <c r="G198" s="89">
        <f>AVERAGE(G183:G197)</f>
        <v>0.2684677533627588</v>
      </c>
    </row>
    <row r="226" spans="1:16" s="57" customFormat="1" x14ac:dyDescent="0.2"/>
    <row r="227" spans="1:16" s="1" customFormat="1" x14ac:dyDescent="0.2"/>
    <row r="228" spans="1:16" ht="26.25" x14ac:dyDescent="0.4">
      <c r="A228" s="44"/>
      <c r="B228" s="16" t="s">
        <v>74</v>
      </c>
      <c r="C228" s="45"/>
      <c r="D228" s="45"/>
      <c r="E228" s="45"/>
      <c r="F228" s="46"/>
      <c r="G228" s="46"/>
      <c r="H228" s="47"/>
      <c r="I228" s="47"/>
      <c r="J228" s="48"/>
      <c r="K228" s="48"/>
      <c r="L228" s="48"/>
      <c r="M228" s="48"/>
      <c r="N228" s="48"/>
      <c r="O228" s="34"/>
    </row>
    <row r="229" spans="1:16" x14ac:dyDescent="0.2">
      <c r="C229" s="22"/>
    </row>
    <row r="230" spans="1:16" ht="23.25" x14ac:dyDescent="0.35">
      <c r="A230" s="44"/>
      <c r="B230" s="17" t="s">
        <v>75</v>
      </c>
      <c r="C230" s="50"/>
      <c r="D230" s="50"/>
      <c r="E230" s="50"/>
      <c r="F230" s="47"/>
      <c r="G230" s="47"/>
      <c r="H230" s="47"/>
      <c r="I230" s="47"/>
      <c r="J230" s="48"/>
      <c r="K230" s="48"/>
      <c r="L230" s="48"/>
      <c r="M230" s="48"/>
      <c r="N230" s="48"/>
      <c r="O230" s="34"/>
    </row>
    <row r="231" spans="1:16" ht="23.25" x14ac:dyDescent="0.35">
      <c r="A231" s="44"/>
      <c r="B231" s="17"/>
      <c r="C231" s="50"/>
      <c r="D231" s="50"/>
      <c r="E231" s="50"/>
      <c r="F231" s="47"/>
      <c r="G231" s="47"/>
      <c r="H231" s="47"/>
      <c r="I231" s="47"/>
      <c r="J231" s="48"/>
      <c r="K231" s="48"/>
      <c r="L231" s="48"/>
      <c r="M231" s="48"/>
      <c r="N231" s="48"/>
      <c r="O231" s="34"/>
    </row>
    <row r="232" spans="1:16" x14ac:dyDescent="0.2">
      <c r="C232" s="52">
        <v>2</v>
      </c>
      <c r="D232" s="52">
        <v>3</v>
      </c>
      <c r="E232" s="52">
        <v>4</v>
      </c>
      <c r="F232" s="52">
        <v>5</v>
      </c>
      <c r="G232" s="52">
        <v>6</v>
      </c>
      <c r="H232" s="52">
        <v>7</v>
      </c>
      <c r="I232" s="52">
        <v>8</v>
      </c>
      <c r="J232" s="52">
        <v>9</v>
      </c>
      <c r="K232" s="52">
        <v>10</v>
      </c>
      <c r="L232" s="52">
        <v>11</v>
      </c>
      <c r="M232" s="52">
        <v>12</v>
      </c>
      <c r="N232" s="52">
        <v>13</v>
      </c>
      <c r="O232" s="72">
        <v>4</v>
      </c>
    </row>
    <row r="233" spans="1:16" ht="30.75" thickBot="1" x14ac:dyDescent="0.25">
      <c r="B233" s="67" t="s">
        <v>3</v>
      </c>
      <c r="C233" s="67" t="s">
        <v>32</v>
      </c>
      <c r="D233" s="67" t="s">
        <v>33</v>
      </c>
      <c r="E233" s="67" t="s">
        <v>34</v>
      </c>
      <c r="F233" s="67" t="s">
        <v>35</v>
      </c>
      <c r="G233" s="67" t="s">
        <v>36</v>
      </c>
      <c r="H233" s="67" t="s">
        <v>37</v>
      </c>
      <c r="I233" s="64" t="s">
        <v>38</v>
      </c>
      <c r="J233" s="64" t="s">
        <v>39</v>
      </c>
      <c r="K233" s="64" t="s">
        <v>40</v>
      </c>
      <c r="L233" s="64" t="s">
        <v>164</v>
      </c>
      <c r="M233" s="64" t="s">
        <v>41</v>
      </c>
      <c r="N233" s="64" t="s">
        <v>42</v>
      </c>
      <c r="O233" s="64" t="s">
        <v>27</v>
      </c>
      <c r="P233" s="64" t="s">
        <v>65</v>
      </c>
    </row>
    <row r="234" spans="1:16" ht="15" x14ac:dyDescent="0.25">
      <c r="B234" s="14" t="s">
        <v>4</v>
      </c>
      <c r="C234" s="22">
        <v>661</v>
      </c>
      <c r="D234" s="22">
        <v>664</v>
      </c>
      <c r="E234" s="22">
        <v>660</v>
      </c>
      <c r="F234" s="22">
        <v>653</v>
      </c>
      <c r="G234" s="22">
        <v>651</v>
      </c>
      <c r="H234" s="22">
        <v>652</v>
      </c>
      <c r="I234" s="22">
        <v>656</v>
      </c>
      <c r="J234" s="22">
        <v>648</v>
      </c>
      <c r="K234" s="22">
        <v>647</v>
      </c>
      <c r="L234" s="22">
        <v>652</v>
      </c>
      <c r="M234" s="22">
        <v>681</v>
      </c>
      <c r="N234" s="22">
        <v>678</v>
      </c>
      <c r="O234" s="41">
        <f t="shared" ref="O234:O257" si="15">+AVERAGE(C234:N234)</f>
        <v>658.58333333333337</v>
      </c>
      <c r="P234" s="76">
        <f t="shared" ref="P234" si="16">+O234/$O$258</f>
        <v>0.2975191055227196</v>
      </c>
    </row>
    <row r="235" spans="1:16" ht="15" x14ac:dyDescent="0.25">
      <c r="B235" s="14" t="s">
        <v>5</v>
      </c>
      <c r="C235" s="22">
        <v>546</v>
      </c>
      <c r="D235" s="22">
        <v>551</v>
      </c>
      <c r="E235" s="22">
        <v>552</v>
      </c>
      <c r="F235" s="22">
        <v>557</v>
      </c>
      <c r="G235" s="22">
        <v>549</v>
      </c>
      <c r="H235" s="22">
        <v>550</v>
      </c>
      <c r="I235" s="22">
        <v>546</v>
      </c>
      <c r="J235" s="22">
        <v>538</v>
      </c>
      <c r="K235" s="22">
        <v>540</v>
      </c>
      <c r="L235" s="22">
        <v>538</v>
      </c>
      <c r="M235" s="22">
        <v>585</v>
      </c>
      <c r="N235" s="22">
        <v>579</v>
      </c>
      <c r="O235" s="41">
        <f t="shared" si="15"/>
        <v>552.58333333333337</v>
      </c>
      <c r="P235" s="76">
        <f>+O235/$O$258</f>
        <v>0.24963294808568309</v>
      </c>
    </row>
    <row r="236" spans="1:16" ht="15" x14ac:dyDescent="0.25">
      <c r="B236" s="14" t="s">
        <v>6</v>
      </c>
      <c r="C236" s="22">
        <v>121</v>
      </c>
      <c r="D236" s="22">
        <v>124</v>
      </c>
      <c r="E236" s="22">
        <v>122</v>
      </c>
      <c r="F236" s="22">
        <v>122</v>
      </c>
      <c r="G236" s="22">
        <v>122</v>
      </c>
      <c r="H236" s="22">
        <v>121</v>
      </c>
      <c r="I236" s="22">
        <v>123</v>
      </c>
      <c r="J236" s="22">
        <v>116</v>
      </c>
      <c r="K236" s="22">
        <v>119</v>
      </c>
      <c r="L236" s="22">
        <v>121</v>
      </c>
      <c r="M236" s="22">
        <v>145</v>
      </c>
      <c r="N236" s="22">
        <v>144</v>
      </c>
      <c r="O236" s="41">
        <f t="shared" si="15"/>
        <v>125</v>
      </c>
      <c r="P236" s="76">
        <f t="shared" ref="P236:P257" si="17">+O236/$O$258</f>
        <v>5.6469525279524146E-2</v>
      </c>
    </row>
    <row r="237" spans="1:16" ht="15" x14ac:dyDescent="0.25">
      <c r="B237" s="14" t="s">
        <v>7</v>
      </c>
      <c r="C237" s="22">
        <v>122</v>
      </c>
      <c r="D237" s="22">
        <v>121</v>
      </c>
      <c r="E237" s="22">
        <v>121</v>
      </c>
      <c r="F237" s="22">
        <v>102</v>
      </c>
      <c r="G237" s="22">
        <v>94</v>
      </c>
      <c r="H237" s="22">
        <v>97</v>
      </c>
      <c r="I237" s="22">
        <v>97</v>
      </c>
      <c r="J237" s="22">
        <v>89</v>
      </c>
      <c r="K237" s="22">
        <v>92</v>
      </c>
      <c r="L237" s="22">
        <v>92</v>
      </c>
      <c r="M237" s="22">
        <v>98</v>
      </c>
      <c r="N237" s="22">
        <v>106</v>
      </c>
      <c r="O237" s="41">
        <f t="shared" si="15"/>
        <v>102.58333333333333</v>
      </c>
      <c r="P237" s="76">
        <f t="shared" si="17"/>
        <v>4.6342657079396145E-2</v>
      </c>
    </row>
    <row r="238" spans="1:16" ht="15" x14ac:dyDescent="0.25">
      <c r="B238" s="14" t="s">
        <v>9</v>
      </c>
      <c r="C238" s="22">
        <v>92</v>
      </c>
      <c r="D238" s="22">
        <v>92</v>
      </c>
      <c r="E238" s="22">
        <v>92</v>
      </c>
      <c r="F238" s="22">
        <v>92</v>
      </c>
      <c r="G238" s="22">
        <v>94</v>
      </c>
      <c r="H238" s="22">
        <v>94</v>
      </c>
      <c r="I238" s="22">
        <v>95</v>
      </c>
      <c r="J238" s="22">
        <v>87</v>
      </c>
      <c r="K238" s="22">
        <v>87</v>
      </c>
      <c r="L238" s="22">
        <v>87</v>
      </c>
      <c r="M238" s="22">
        <v>96</v>
      </c>
      <c r="N238" s="22">
        <v>94</v>
      </c>
      <c r="O238" s="41">
        <f t="shared" si="15"/>
        <v>91.833333333333329</v>
      </c>
      <c r="P238" s="76">
        <f t="shared" si="17"/>
        <v>4.1486277905357069E-2</v>
      </c>
    </row>
    <row r="239" spans="1:16" ht="15" x14ac:dyDescent="0.25">
      <c r="B239" s="14" t="s">
        <v>8</v>
      </c>
      <c r="C239" s="22">
        <v>84</v>
      </c>
      <c r="D239" s="22">
        <v>88</v>
      </c>
      <c r="E239" s="22">
        <v>89</v>
      </c>
      <c r="F239" s="22">
        <v>90</v>
      </c>
      <c r="G239" s="22">
        <v>90</v>
      </c>
      <c r="H239" s="22">
        <v>90</v>
      </c>
      <c r="I239" s="22">
        <v>90</v>
      </c>
      <c r="J239" s="22">
        <v>85</v>
      </c>
      <c r="K239" s="22">
        <v>88</v>
      </c>
      <c r="L239" s="22">
        <v>86</v>
      </c>
      <c r="M239" s="22">
        <v>94</v>
      </c>
      <c r="N239" s="22">
        <v>93</v>
      </c>
      <c r="O239" s="41">
        <f t="shared" si="15"/>
        <v>88.916666666666671</v>
      </c>
      <c r="P239" s="76">
        <f t="shared" si="17"/>
        <v>4.0168655648834845E-2</v>
      </c>
    </row>
    <row r="240" spans="1:16" ht="15" x14ac:dyDescent="0.25">
      <c r="B240" s="14" t="s">
        <v>14</v>
      </c>
      <c r="C240" s="22">
        <v>80</v>
      </c>
      <c r="D240" s="22">
        <v>82</v>
      </c>
      <c r="E240" s="22">
        <v>82</v>
      </c>
      <c r="F240" s="22">
        <v>82</v>
      </c>
      <c r="G240" s="22">
        <v>84</v>
      </c>
      <c r="H240" s="22">
        <v>84</v>
      </c>
      <c r="I240" s="22">
        <v>84</v>
      </c>
      <c r="J240" s="22">
        <v>84</v>
      </c>
      <c r="K240" s="22">
        <v>83</v>
      </c>
      <c r="L240" s="22">
        <v>83</v>
      </c>
      <c r="M240" s="22">
        <v>85</v>
      </c>
      <c r="N240" s="22">
        <v>87</v>
      </c>
      <c r="O240" s="41">
        <f t="shared" si="15"/>
        <v>83.333333333333329</v>
      </c>
      <c r="P240" s="76">
        <f t="shared" si="17"/>
        <v>3.7646350186349431E-2</v>
      </c>
    </row>
    <row r="241" spans="2:16" ht="15" x14ac:dyDescent="0.25">
      <c r="B241" s="14" t="s">
        <v>10</v>
      </c>
      <c r="C241" s="22">
        <v>76</v>
      </c>
      <c r="D241" s="22">
        <v>76</v>
      </c>
      <c r="E241" s="22">
        <v>75</v>
      </c>
      <c r="F241" s="22">
        <v>76</v>
      </c>
      <c r="G241" s="22">
        <v>76</v>
      </c>
      <c r="H241" s="22">
        <v>76</v>
      </c>
      <c r="I241" s="22">
        <v>76</v>
      </c>
      <c r="J241" s="22">
        <v>71</v>
      </c>
      <c r="K241" s="22">
        <v>71</v>
      </c>
      <c r="L241" s="22">
        <v>74</v>
      </c>
      <c r="M241" s="22">
        <v>77</v>
      </c>
      <c r="N241" s="22">
        <v>78</v>
      </c>
      <c r="O241" s="41">
        <f t="shared" si="15"/>
        <v>75.166666666666671</v>
      </c>
      <c r="P241" s="76">
        <f t="shared" si="17"/>
        <v>3.395700786808719E-2</v>
      </c>
    </row>
    <row r="242" spans="2:16" ht="15" x14ac:dyDescent="0.25">
      <c r="B242" s="14" t="s">
        <v>11</v>
      </c>
      <c r="C242" s="22">
        <v>60</v>
      </c>
      <c r="D242" s="22">
        <v>64</v>
      </c>
      <c r="E242" s="22">
        <v>64</v>
      </c>
      <c r="F242" s="22">
        <v>64</v>
      </c>
      <c r="G242" s="22">
        <v>66</v>
      </c>
      <c r="H242" s="22">
        <v>66</v>
      </c>
      <c r="I242" s="22">
        <v>66</v>
      </c>
      <c r="J242" s="22">
        <v>67</v>
      </c>
      <c r="K242" s="22">
        <v>66</v>
      </c>
      <c r="L242" s="22">
        <v>67</v>
      </c>
      <c r="M242" s="22">
        <v>71</v>
      </c>
      <c r="N242" s="22">
        <v>73</v>
      </c>
      <c r="O242" s="41">
        <f t="shared" si="15"/>
        <v>66.166666666666671</v>
      </c>
      <c r="P242" s="76">
        <f t="shared" si="17"/>
        <v>2.9891202047961449E-2</v>
      </c>
    </row>
    <row r="243" spans="2:16" ht="15" x14ac:dyDescent="0.25">
      <c r="B243" s="14" t="s">
        <v>13</v>
      </c>
      <c r="C243" s="22">
        <v>54</v>
      </c>
      <c r="D243" s="22">
        <v>54</v>
      </c>
      <c r="E243" s="22">
        <v>54</v>
      </c>
      <c r="F243" s="22">
        <v>55</v>
      </c>
      <c r="G243" s="22">
        <v>56</v>
      </c>
      <c r="H243" s="22">
        <v>56</v>
      </c>
      <c r="I243" s="22">
        <v>57</v>
      </c>
      <c r="J243" s="22">
        <v>55</v>
      </c>
      <c r="K243" s="22">
        <v>55</v>
      </c>
      <c r="L243" s="22">
        <v>55</v>
      </c>
      <c r="M243" s="22">
        <v>58</v>
      </c>
      <c r="N243" s="22">
        <v>59</v>
      </c>
      <c r="O243" s="41">
        <f t="shared" si="15"/>
        <v>55.666666666666664</v>
      </c>
      <c r="P243" s="76">
        <f t="shared" si="17"/>
        <v>2.514776192448142E-2</v>
      </c>
    </row>
    <row r="244" spans="2:16" ht="15" x14ac:dyDescent="0.25">
      <c r="B244" s="14" t="s">
        <v>17</v>
      </c>
      <c r="C244" s="22">
        <v>49</v>
      </c>
      <c r="D244" s="22">
        <v>51</v>
      </c>
      <c r="E244" s="22">
        <v>51</v>
      </c>
      <c r="F244" s="22">
        <v>51</v>
      </c>
      <c r="G244" s="22">
        <v>51</v>
      </c>
      <c r="H244" s="22">
        <v>51</v>
      </c>
      <c r="I244" s="22">
        <v>51</v>
      </c>
      <c r="J244" s="22">
        <v>48</v>
      </c>
      <c r="K244" s="22">
        <v>47</v>
      </c>
      <c r="L244" s="22">
        <v>47</v>
      </c>
      <c r="M244" s="22">
        <v>45</v>
      </c>
      <c r="N244" s="22">
        <v>45</v>
      </c>
      <c r="O244" s="41">
        <f t="shared" si="15"/>
        <v>48.916666666666664</v>
      </c>
      <c r="P244" s="76">
        <f t="shared" si="17"/>
        <v>2.2098407559387113E-2</v>
      </c>
    </row>
    <row r="245" spans="2:16" ht="15" x14ac:dyDescent="0.25">
      <c r="B245" s="14" t="s">
        <v>12</v>
      </c>
      <c r="C245" s="22">
        <v>44</v>
      </c>
      <c r="D245" s="22">
        <v>44</v>
      </c>
      <c r="E245" s="22">
        <v>43</v>
      </c>
      <c r="F245" s="22">
        <v>42</v>
      </c>
      <c r="G245" s="22">
        <v>42</v>
      </c>
      <c r="H245" s="22">
        <v>42</v>
      </c>
      <c r="I245" s="22">
        <v>42</v>
      </c>
      <c r="J245" s="22">
        <v>43</v>
      </c>
      <c r="K245" s="22">
        <v>44</v>
      </c>
      <c r="L245" s="22">
        <v>44</v>
      </c>
      <c r="M245" s="22">
        <v>44</v>
      </c>
      <c r="N245" s="22">
        <v>43</v>
      </c>
      <c r="O245" s="41">
        <f t="shared" si="15"/>
        <v>43.083333333333336</v>
      </c>
      <c r="P245" s="76">
        <f t="shared" si="17"/>
        <v>1.9463163046342657E-2</v>
      </c>
    </row>
    <row r="246" spans="2:16" ht="15" x14ac:dyDescent="0.25">
      <c r="B246" s="14" t="s">
        <v>15</v>
      </c>
      <c r="C246" s="22">
        <v>38</v>
      </c>
      <c r="D246" s="22">
        <v>38</v>
      </c>
      <c r="E246" s="22">
        <v>38</v>
      </c>
      <c r="F246" s="22">
        <v>39</v>
      </c>
      <c r="G246" s="22">
        <v>39</v>
      </c>
      <c r="H246" s="22">
        <v>39</v>
      </c>
      <c r="I246" s="22">
        <v>39</v>
      </c>
      <c r="J246" s="22">
        <v>37</v>
      </c>
      <c r="K246" s="22">
        <v>37</v>
      </c>
      <c r="L246" s="22">
        <v>38</v>
      </c>
      <c r="M246" s="22">
        <v>39</v>
      </c>
      <c r="N246" s="22">
        <v>36</v>
      </c>
      <c r="O246" s="41">
        <f t="shared" si="15"/>
        <v>38.083333333333336</v>
      </c>
      <c r="P246" s="76">
        <f t="shared" si="17"/>
        <v>1.720438203516169E-2</v>
      </c>
    </row>
    <row r="247" spans="2:16" ht="15" x14ac:dyDescent="0.25">
      <c r="B247" s="14" t="s">
        <v>16</v>
      </c>
      <c r="C247" s="22">
        <v>30</v>
      </c>
      <c r="D247" s="22">
        <v>30</v>
      </c>
      <c r="E247" s="22">
        <v>31</v>
      </c>
      <c r="F247" s="22">
        <v>31</v>
      </c>
      <c r="G247" s="22">
        <v>31</v>
      </c>
      <c r="H247" s="22">
        <v>31</v>
      </c>
      <c r="I247" s="22">
        <v>31</v>
      </c>
      <c r="J247" s="22">
        <v>30</v>
      </c>
      <c r="K247" s="22">
        <v>30</v>
      </c>
      <c r="L247" s="22">
        <v>31</v>
      </c>
      <c r="M247" s="22">
        <v>34</v>
      </c>
      <c r="N247" s="22">
        <v>32</v>
      </c>
      <c r="O247" s="41">
        <f t="shared" si="15"/>
        <v>31</v>
      </c>
      <c r="P247" s="76">
        <f t="shared" si="17"/>
        <v>1.4004442269321989E-2</v>
      </c>
    </row>
    <row r="248" spans="2:16" ht="15" x14ac:dyDescent="0.25">
      <c r="B248" s="14" t="s">
        <v>19</v>
      </c>
      <c r="C248" s="22">
        <v>29</v>
      </c>
      <c r="D248" s="22">
        <v>29</v>
      </c>
      <c r="E248" s="22">
        <v>29</v>
      </c>
      <c r="F248" s="22">
        <v>29</v>
      </c>
      <c r="G248" s="22">
        <v>29</v>
      </c>
      <c r="H248" s="22">
        <v>29</v>
      </c>
      <c r="I248" s="22">
        <v>29</v>
      </c>
      <c r="J248" s="22">
        <v>28</v>
      </c>
      <c r="K248" s="22">
        <v>28</v>
      </c>
      <c r="L248" s="22">
        <v>28</v>
      </c>
      <c r="M248" s="22">
        <v>33</v>
      </c>
      <c r="N248" s="22">
        <v>33</v>
      </c>
      <c r="O248" s="41">
        <f t="shared" si="15"/>
        <v>29.416666666666668</v>
      </c>
      <c r="P248" s="76">
        <f t="shared" si="17"/>
        <v>1.328916161578135E-2</v>
      </c>
    </row>
    <row r="249" spans="2:16" ht="15" x14ac:dyDescent="0.25">
      <c r="B249" s="14" t="s">
        <v>107</v>
      </c>
      <c r="C249" s="22">
        <v>28</v>
      </c>
      <c r="D249" s="22">
        <v>28</v>
      </c>
      <c r="E249" s="22">
        <v>28</v>
      </c>
      <c r="F249" s="22">
        <v>28</v>
      </c>
      <c r="G249" s="22">
        <v>28</v>
      </c>
      <c r="H249" s="22">
        <v>28</v>
      </c>
      <c r="I249" s="22">
        <v>28</v>
      </c>
      <c r="J249" s="22">
        <v>28</v>
      </c>
      <c r="K249" s="22">
        <v>28</v>
      </c>
      <c r="L249" s="22">
        <v>28</v>
      </c>
      <c r="M249" s="22">
        <v>26</v>
      </c>
      <c r="N249" s="22">
        <v>26</v>
      </c>
      <c r="O249" s="41">
        <f t="shared" si="15"/>
        <v>27.666666666666668</v>
      </c>
      <c r="P249" s="76">
        <f t="shared" si="17"/>
        <v>1.2498588261868011E-2</v>
      </c>
    </row>
    <row r="250" spans="2:16" ht="15" x14ac:dyDescent="0.25">
      <c r="B250" s="14" t="s">
        <v>21</v>
      </c>
      <c r="C250" s="22">
        <v>27</v>
      </c>
      <c r="D250" s="22">
        <v>27</v>
      </c>
      <c r="E250" s="22">
        <v>27</v>
      </c>
      <c r="F250" s="22">
        <v>27</v>
      </c>
      <c r="G250" s="22">
        <v>26</v>
      </c>
      <c r="H250" s="22">
        <v>26</v>
      </c>
      <c r="I250" s="22">
        <v>26</v>
      </c>
      <c r="J250" s="22">
        <v>26</v>
      </c>
      <c r="K250" s="22">
        <v>26</v>
      </c>
      <c r="L250" s="22">
        <v>26</v>
      </c>
      <c r="M250" s="22">
        <v>26</v>
      </c>
      <c r="N250" s="22">
        <v>26</v>
      </c>
      <c r="O250" s="41">
        <f t="shared" si="15"/>
        <v>26.333333333333332</v>
      </c>
      <c r="P250" s="76">
        <f t="shared" si="17"/>
        <v>1.189624665888642E-2</v>
      </c>
    </row>
    <row r="251" spans="2:16" ht="15" x14ac:dyDescent="0.25">
      <c r="B251" s="14" t="s">
        <v>23</v>
      </c>
      <c r="C251" s="22">
        <v>15</v>
      </c>
      <c r="D251" s="22">
        <v>15</v>
      </c>
      <c r="E251" s="22">
        <v>15</v>
      </c>
      <c r="F251" s="22">
        <v>15</v>
      </c>
      <c r="G251" s="22">
        <v>13</v>
      </c>
      <c r="H251" s="22">
        <v>13</v>
      </c>
      <c r="I251" s="22">
        <v>13</v>
      </c>
      <c r="J251" s="22">
        <v>13</v>
      </c>
      <c r="K251" s="22">
        <v>13</v>
      </c>
      <c r="L251" s="22">
        <v>13</v>
      </c>
      <c r="M251" s="22">
        <v>13</v>
      </c>
      <c r="N251" s="22">
        <v>13</v>
      </c>
      <c r="O251" s="41">
        <f t="shared" si="15"/>
        <v>13.666666666666666</v>
      </c>
      <c r="P251" s="76">
        <f t="shared" si="17"/>
        <v>6.1740014305613064E-3</v>
      </c>
    </row>
    <row r="252" spans="2:16" ht="15" x14ac:dyDescent="0.25">
      <c r="B252" s="14" t="s">
        <v>20</v>
      </c>
      <c r="C252" s="22">
        <v>12</v>
      </c>
      <c r="D252" s="22">
        <v>13</v>
      </c>
      <c r="E252" s="22">
        <v>13</v>
      </c>
      <c r="F252" s="22">
        <v>13</v>
      </c>
      <c r="G252" s="22">
        <v>13</v>
      </c>
      <c r="H252" s="22">
        <v>13</v>
      </c>
      <c r="I252" s="22">
        <v>13</v>
      </c>
      <c r="J252" s="22">
        <v>13</v>
      </c>
      <c r="K252" s="22">
        <v>13</v>
      </c>
      <c r="L252" s="22">
        <v>13</v>
      </c>
      <c r="M252" s="22">
        <v>14</v>
      </c>
      <c r="N252" s="22">
        <v>14</v>
      </c>
      <c r="O252" s="41">
        <f t="shared" si="15"/>
        <v>13.083333333333334</v>
      </c>
      <c r="P252" s="76">
        <f t="shared" si="17"/>
        <v>5.9104769792568609E-3</v>
      </c>
    </row>
    <row r="253" spans="2:16" ht="15" x14ac:dyDescent="0.25">
      <c r="B253" s="14" t="s">
        <v>25</v>
      </c>
      <c r="C253" s="22">
        <v>9</v>
      </c>
      <c r="D253" s="22">
        <v>9</v>
      </c>
      <c r="E253" s="22">
        <v>10</v>
      </c>
      <c r="F253" s="22">
        <v>10</v>
      </c>
      <c r="G253" s="22">
        <v>10</v>
      </c>
      <c r="H253" s="22">
        <v>10</v>
      </c>
      <c r="I253" s="22">
        <v>11</v>
      </c>
      <c r="J253" s="22">
        <v>10</v>
      </c>
      <c r="K253" s="22">
        <v>10</v>
      </c>
      <c r="L253" s="22">
        <v>10</v>
      </c>
      <c r="M253" s="22">
        <v>11</v>
      </c>
      <c r="N253" s="22">
        <v>11</v>
      </c>
      <c r="O253" s="41">
        <f t="shared" si="15"/>
        <v>10.083333333333334</v>
      </c>
      <c r="P253" s="76">
        <f t="shared" si="17"/>
        <v>4.5552083725482811E-3</v>
      </c>
    </row>
    <row r="254" spans="2:16" ht="15" x14ac:dyDescent="0.25">
      <c r="B254" s="14" t="s">
        <v>26</v>
      </c>
      <c r="C254" s="22">
        <v>10</v>
      </c>
      <c r="D254" s="22">
        <v>10</v>
      </c>
      <c r="E254" s="22">
        <v>10</v>
      </c>
      <c r="F254" s="22">
        <v>10</v>
      </c>
      <c r="G254" s="22">
        <v>10</v>
      </c>
      <c r="H254" s="22">
        <v>10</v>
      </c>
      <c r="I254" s="22">
        <v>10</v>
      </c>
      <c r="J254" s="22">
        <v>10</v>
      </c>
      <c r="K254" s="22">
        <v>10</v>
      </c>
      <c r="L254" s="22">
        <v>10</v>
      </c>
      <c r="M254" s="22">
        <v>10</v>
      </c>
      <c r="N254" s="22">
        <v>10</v>
      </c>
      <c r="O254" s="41">
        <f t="shared" si="15"/>
        <v>10</v>
      </c>
      <c r="P254" s="76">
        <f t="shared" si="17"/>
        <v>4.5175620223619319E-3</v>
      </c>
    </row>
    <row r="255" spans="2:16" ht="15" x14ac:dyDescent="0.25">
      <c r="B255" s="14" t="s">
        <v>22</v>
      </c>
      <c r="C255" s="22">
        <v>10</v>
      </c>
      <c r="D255" s="22">
        <v>9</v>
      </c>
      <c r="E255" s="22">
        <v>9</v>
      </c>
      <c r="F255" s="22">
        <v>9</v>
      </c>
      <c r="G255" s="22">
        <v>9</v>
      </c>
      <c r="H255" s="22">
        <v>9</v>
      </c>
      <c r="I255" s="22">
        <v>9</v>
      </c>
      <c r="J255" s="22">
        <v>9</v>
      </c>
      <c r="K255" s="22">
        <v>9</v>
      </c>
      <c r="L255" s="22">
        <v>9</v>
      </c>
      <c r="M255" s="22">
        <v>9</v>
      </c>
      <c r="N255" s="22">
        <v>9</v>
      </c>
      <c r="O255" s="41">
        <f t="shared" si="15"/>
        <v>9.0833333333333339</v>
      </c>
      <c r="P255" s="76">
        <f t="shared" si="17"/>
        <v>4.1034521703120878E-3</v>
      </c>
    </row>
    <row r="256" spans="2:16" ht="15" x14ac:dyDescent="0.25">
      <c r="B256" s="14" t="s">
        <v>18</v>
      </c>
      <c r="C256" s="22">
        <v>6</v>
      </c>
      <c r="D256" s="22">
        <v>6</v>
      </c>
      <c r="E256" s="22">
        <v>6</v>
      </c>
      <c r="F256" s="22">
        <v>6</v>
      </c>
      <c r="G256" s="22">
        <v>7</v>
      </c>
      <c r="H256" s="22">
        <v>7</v>
      </c>
      <c r="I256" s="22">
        <v>7</v>
      </c>
      <c r="J256" s="22">
        <v>7</v>
      </c>
      <c r="K256" s="22">
        <v>7</v>
      </c>
      <c r="L256" s="22">
        <v>7</v>
      </c>
      <c r="M256" s="22">
        <v>7</v>
      </c>
      <c r="N256" s="22">
        <v>7</v>
      </c>
      <c r="O256" s="41">
        <f t="shared" si="15"/>
        <v>6.666666666666667</v>
      </c>
      <c r="P256" s="76">
        <f t="shared" si="17"/>
        <v>3.0117080149079547E-3</v>
      </c>
    </row>
    <row r="257" spans="2:16" ht="15.75" thickBot="1" x14ac:dyDescent="0.3">
      <c r="B257" s="14" t="s">
        <v>24</v>
      </c>
      <c r="C257" s="22">
        <v>7</v>
      </c>
      <c r="D257" s="22">
        <v>7</v>
      </c>
      <c r="E257" s="22">
        <v>7</v>
      </c>
      <c r="F257" s="22">
        <v>7</v>
      </c>
      <c r="G257" s="22">
        <v>7</v>
      </c>
      <c r="H257" s="22">
        <v>7</v>
      </c>
      <c r="I257" s="22">
        <v>6</v>
      </c>
      <c r="J257" s="22">
        <v>6</v>
      </c>
      <c r="K257" s="22">
        <v>6</v>
      </c>
      <c r="L257" s="22">
        <v>6</v>
      </c>
      <c r="M257" s="22">
        <v>7</v>
      </c>
      <c r="N257" s="22">
        <v>7</v>
      </c>
      <c r="O257" s="35">
        <f t="shared" si="15"/>
        <v>6.666666666666667</v>
      </c>
      <c r="P257" s="85">
        <f t="shared" si="17"/>
        <v>3.0117080149079547E-3</v>
      </c>
    </row>
    <row r="258" spans="2:16" ht="15.75" thickTop="1" x14ac:dyDescent="0.25">
      <c r="B258" s="68" t="s">
        <v>2</v>
      </c>
      <c r="C258" s="66">
        <f>SUM(C234:C257)</f>
        <v>2210</v>
      </c>
      <c r="D258" s="66">
        <f>SUM(D234:D257)</f>
        <v>2232</v>
      </c>
      <c r="E258" s="66">
        <f>SUM(E234:E257)</f>
        <v>2228</v>
      </c>
      <c r="F258" s="66">
        <f t="shared" ref="F258:N258" si="18">SUM(F234:F257)</f>
        <v>2210</v>
      </c>
      <c r="G258" s="66">
        <f t="shared" si="18"/>
        <v>2197</v>
      </c>
      <c r="H258" s="66">
        <f t="shared" si="18"/>
        <v>2201</v>
      </c>
      <c r="I258" s="66">
        <f t="shared" si="18"/>
        <v>2205</v>
      </c>
      <c r="J258" s="66">
        <f t="shared" si="18"/>
        <v>2148</v>
      </c>
      <c r="K258" s="66">
        <f t="shared" si="18"/>
        <v>2156</v>
      </c>
      <c r="L258" s="66">
        <f t="shared" si="18"/>
        <v>2165</v>
      </c>
      <c r="M258" s="66">
        <f t="shared" si="18"/>
        <v>2308</v>
      </c>
      <c r="N258" s="66">
        <f t="shared" si="18"/>
        <v>2303</v>
      </c>
      <c r="O258" s="26">
        <f>SUM(O234:O257)</f>
        <v>2213.5833333333335</v>
      </c>
      <c r="P258" s="77">
        <f>SUM(P234:P257)</f>
        <v>1</v>
      </c>
    </row>
    <row r="259" spans="2:16" x14ac:dyDescent="0.2">
      <c r="C259" s="22"/>
    </row>
    <row r="260" spans="2:16" x14ac:dyDescent="0.2">
      <c r="C260" s="22"/>
    </row>
    <row r="261" spans="2:16" x14ac:dyDescent="0.2">
      <c r="C261" s="22"/>
    </row>
    <row r="262" spans="2:16" x14ac:dyDescent="0.2">
      <c r="C262" s="22"/>
    </row>
    <row r="263" spans="2:16" x14ac:dyDescent="0.2">
      <c r="C263" s="22"/>
    </row>
    <row r="264" spans="2:16" x14ac:dyDescent="0.2">
      <c r="C264" s="22"/>
    </row>
    <row r="265" spans="2:16" x14ac:dyDescent="0.2">
      <c r="C265" s="22"/>
    </row>
    <row r="266" spans="2:16" x14ac:dyDescent="0.2">
      <c r="C266" s="22"/>
    </row>
    <row r="267" spans="2:16" x14ac:dyDescent="0.2">
      <c r="C267" s="22"/>
    </row>
    <row r="268" spans="2:16" x14ac:dyDescent="0.2">
      <c r="C268" s="22"/>
    </row>
    <row r="269" spans="2:16" x14ac:dyDescent="0.2">
      <c r="C269" s="22"/>
    </row>
    <row r="270" spans="2:16" x14ac:dyDescent="0.2">
      <c r="C270" s="22"/>
    </row>
    <row r="271" spans="2:16" x14ac:dyDescent="0.2">
      <c r="C271" s="22"/>
    </row>
    <row r="272" spans="2:16" x14ac:dyDescent="0.2">
      <c r="C272" s="22"/>
    </row>
    <row r="273" spans="1:16" x14ac:dyDescent="0.2">
      <c r="C273" s="22"/>
    </row>
    <row r="274" spans="1:16" x14ac:dyDescent="0.2">
      <c r="C274" s="22"/>
    </row>
    <row r="275" spans="1:16" x14ac:dyDescent="0.2">
      <c r="C275" s="22"/>
    </row>
    <row r="276" spans="1:16" x14ac:dyDescent="0.2">
      <c r="C276" s="22"/>
    </row>
    <row r="277" spans="1:16" x14ac:dyDescent="0.2">
      <c r="C277" s="22"/>
    </row>
    <row r="278" spans="1:16" x14ac:dyDescent="0.2">
      <c r="C278" s="22"/>
    </row>
    <row r="279" spans="1:16" x14ac:dyDescent="0.2">
      <c r="C279" s="22"/>
    </row>
    <row r="280" spans="1:16" x14ac:dyDescent="0.2">
      <c r="C280" s="22"/>
    </row>
    <row r="281" spans="1:16" x14ac:dyDescent="0.2">
      <c r="C281" s="22"/>
    </row>
    <row r="282" spans="1:16" ht="23.25" x14ac:dyDescent="0.35">
      <c r="A282" s="44"/>
      <c r="B282" s="17" t="s">
        <v>76</v>
      </c>
      <c r="C282" s="50"/>
      <c r="D282" s="50"/>
      <c r="E282" s="50"/>
      <c r="F282" s="47"/>
      <c r="G282" s="47"/>
      <c r="H282" s="47"/>
      <c r="I282" s="47"/>
      <c r="J282" s="48"/>
      <c r="K282" s="48"/>
      <c r="L282" s="48"/>
      <c r="M282" s="48"/>
      <c r="N282" s="48"/>
      <c r="O282" s="34"/>
    </row>
    <row r="283" spans="1:16" ht="15" x14ac:dyDescent="0.25">
      <c r="A283" s="44"/>
      <c r="B283" s="49"/>
      <c r="C283" s="50"/>
      <c r="D283" s="50"/>
      <c r="E283" s="50"/>
      <c r="F283" s="47"/>
      <c r="G283" s="47"/>
      <c r="H283" s="47"/>
      <c r="I283" s="47"/>
      <c r="J283" s="48"/>
      <c r="K283" s="48"/>
      <c r="L283" s="48"/>
      <c r="M283" s="48"/>
      <c r="N283" s="48"/>
      <c r="O283" s="34"/>
    </row>
    <row r="284" spans="1:16" x14ac:dyDescent="0.2">
      <c r="C284" s="22"/>
      <c r="P284" s="52">
        <v>4</v>
      </c>
    </row>
    <row r="285" spans="1:16" ht="30.75" thickBot="1" x14ac:dyDescent="0.25">
      <c r="B285" s="67" t="s">
        <v>3</v>
      </c>
      <c r="C285" s="67" t="s">
        <v>32</v>
      </c>
      <c r="D285" s="67" t="s">
        <v>33</v>
      </c>
      <c r="E285" s="67" t="s">
        <v>34</v>
      </c>
      <c r="F285" s="67" t="s">
        <v>35</v>
      </c>
      <c r="G285" s="67" t="s">
        <v>36</v>
      </c>
      <c r="H285" s="67" t="s">
        <v>37</v>
      </c>
      <c r="I285" s="64" t="s">
        <v>38</v>
      </c>
      <c r="J285" s="64" t="s">
        <v>39</v>
      </c>
      <c r="K285" s="64" t="s">
        <v>40</v>
      </c>
      <c r="L285" s="64" t="s">
        <v>164</v>
      </c>
      <c r="M285" s="64" t="s">
        <v>41</v>
      </c>
      <c r="N285" s="64" t="s">
        <v>42</v>
      </c>
      <c r="O285" s="64" t="s">
        <v>27</v>
      </c>
      <c r="P285" s="64" t="s">
        <v>65</v>
      </c>
    </row>
    <row r="286" spans="1:16" ht="15" x14ac:dyDescent="0.25">
      <c r="B286" s="14" t="s">
        <v>5</v>
      </c>
      <c r="C286" s="22">
        <v>658</v>
      </c>
      <c r="D286" s="22">
        <v>657</v>
      </c>
      <c r="E286" s="22">
        <v>656</v>
      </c>
      <c r="F286" s="22">
        <v>665</v>
      </c>
      <c r="G286" s="22">
        <v>664</v>
      </c>
      <c r="H286" s="22">
        <v>666</v>
      </c>
      <c r="I286" s="22">
        <v>671</v>
      </c>
      <c r="J286" s="22">
        <v>680</v>
      </c>
      <c r="K286" s="22">
        <v>682</v>
      </c>
      <c r="L286" s="22">
        <v>684</v>
      </c>
      <c r="M286" s="22">
        <v>639</v>
      </c>
      <c r="N286" s="22">
        <v>642</v>
      </c>
      <c r="O286" s="26">
        <f t="shared" ref="O286:O309" si="19">+AVERAGE(B286:M286)</f>
        <v>665.63636363636363</v>
      </c>
      <c r="P286" s="76">
        <f t="shared" ref="P286:P309" si="20">+O286/$O$310</f>
        <v>0.38593717056715154</v>
      </c>
    </row>
    <row r="287" spans="1:16" ht="15" x14ac:dyDescent="0.25">
      <c r="B287" s="14" t="s">
        <v>4</v>
      </c>
      <c r="C287" s="22">
        <v>523</v>
      </c>
      <c r="D287" s="22">
        <v>539</v>
      </c>
      <c r="E287" s="22">
        <v>558</v>
      </c>
      <c r="F287" s="22">
        <v>563</v>
      </c>
      <c r="G287" s="22">
        <v>565</v>
      </c>
      <c r="H287" s="22">
        <v>569</v>
      </c>
      <c r="I287" s="22">
        <v>564</v>
      </c>
      <c r="J287" s="22">
        <v>579</v>
      </c>
      <c r="K287" s="22">
        <v>578</v>
      </c>
      <c r="L287" s="22">
        <v>585</v>
      </c>
      <c r="M287" s="22">
        <v>552</v>
      </c>
      <c r="N287" s="22">
        <v>564</v>
      </c>
      <c r="O287" s="26">
        <f t="shared" si="19"/>
        <v>561.36363636363637</v>
      </c>
      <c r="P287" s="76">
        <f t="shared" si="20"/>
        <v>0.32547965422728226</v>
      </c>
    </row>
    <row r="288" spans="1:16" ht="15" x14ac:dyDescent="0.25">
      <c r="B288" s="14" t="s">
        <v>7</v>
      </c>
      <c r="C288" s="22">
        <v>74</v>
      </c>
      <c r="D288" s="22">
        <v>75</v>
      </c>
      <c r="E288" s="22">
        <v>74</v>
      </c>
      <c r="F288" s="22">
        <v>71</v>
      </c>
      <c r="G288" s="22">
        <v>71</v>
      </c>
      <c r="H288" s="22">
        <v>77</v>
      </c>
      <c r="I288" s="22">
        <v>78</v>
      </c>
      <c r="J288" s="22">
        <v>86</v>
      </c>
      <c r="K288" s="22">
        <v>90</v>
      </c>
      <c r="L288" s="22">
        <v>90</v>
      </c>
      <c r="M288" s="22">
        <v>86</v>
      </c>
      <c r="N288" s="22">
        <v>89</v>
      </c>
      <c r="O288" s="26">
        <f t="shared" si="19"/>
        <v>79.272727272727266</v>
      </c>
      <c r="P288" s="76">
        <f t="shared" si="20"/>
        <v>4.5962471009909328E-2</v>
      </c>
    </row>
    <row r="289" spans="2:16" ht="15" x14ac:dyDescent="0.25">
      <c r="B289" s="14" t="s">
        <v>6</v>
      </c>
      <c r="C289" s="22">
        <v>72</v>
      </c>
      <c r="D289" s="22">
        <v>72</v>
      </c>
      <c r="E289" s="22">
        <v>72</v>
      </c>
      <c r="F289" s="22">
        <v>72</v>
      </c>
      <c r="G289" s="22">
        <v>72</v>
      </c>
      <c r="H289" s="22">
        <v>72</v>
      </c>
      <c r="I289" s="22">
        <v>73</v>
      </c>
      <c r="J289" s="22">
        <v>81</v>
      </c>
      <c r="K289" s="22">
        <v>79</v>
      </c>
      <c r="L289" s="22">
        <v>79</v>
      </c>
      <c r="M289" s="22">
        <v>55</v>
      </c>
      <c r="N289" s="22">
        <v>55</v>
      </c>
      <c r="O289" s="26">
        <f t="shared" si="19"/>
        <v>72.63636363636364</v>
      </c>
      <c r="P289" s="76">
        <f t="shared" si="20"/>
        <v>4.2114695340501787E-2</v>
      </c>
    </row>
    <row r="290" spans="2:16" ht="15" x14ac:dyDescent="0.25">
      <c r="B290" s="14" t="s">
        <v>8</v>
      </c>
      <c r="C290" s="22">
        <v>39</v>
      </c>
      <c r="D290" s="22">
        <v>39</v>
      </c>
      <c r="E290" s="22">
        <v>39</v>
      </c>
      <c r="F290" s="22">
        <v>39</v>
      </c>
      <c r="G290" s="22">
        <v>39</v>
      </c>
      <c r="H290" s="22">
        <v>40</v>
      </c>
      <c r="I290" s="22">
        <v>40</v>
      </c>
      <c r="J290" s="22">
        <v>45</v>
      </c>
      <c r="K290" s="22">
        <v>45</v>
      </c>
      <c r="L290" s="22">
        <v>45</v>
      </c>
      <c r="M290" s="22">
        <v>38</v>
      </c>
      <c r="N290" s="22">
        <v>37</v>
      </c>
      <c r="O290" s="26">
        <f t="shared" si="19"/>
        <v>40.727272727272727</v>
      </c>
      <c r="P290" s="76">
        <f t="shared" si="20"/>
        <v>2.3613746573898371E-2</v>
      </c>
    </row>
    <row r="291" spans="2:16" ht="15" x14ac:dyDescent="0.25">
      <c r="B291" s="14" t="s">
        <v>12</v>
      </c>
      <c r="C291" s="22">
        <v>37</v>
      </c>
      <c r="D291" s="22">
        <v>38</v>
      </c>
      <c r="E291" s="22">
        <v>38</v>
      </c>
      <c r="F291" s="22">
        <v>35</v>
      </c>
      <c r="G291" s="22">
        <v>36</v>
      </c>
      <c r="H291" s="22">
        <v>35</v>
      </c>
      <c r="I291" s="22">
        <v>35</v>
      </c>
      <c r="J291" s="22">
        <v>38</v>
      </c>
      <c r="K291" s="22">
        <v>37</v>
      </c>
      <c r="L291" s="22">
        <v>38</v>
      </c>
      <c r="M291" s="22">
        <v>38</v>
      </c>
      <c r="N291" s="22">
        <v>42</v>
      </c>
      <c r="O291" s="26">
        <f t="shared" si="19"/>
        <v>36.81818181818182</v>
      </c>
      <c r="P291" s="76">
        <f t="shared" si="20"/>
        <v>2.1347248576850091E-2</v>
      </c>
    </row>
    <row r="292" spans="2:16" ht="15" x14ac:dyDescent="0.25">
      <c r="B292" s="14" t="s">
        <v>16</v>
      </c>
      <c r="C292" s="22">
        <v>34</v>
      </c>
      <c r="D292" s="22">
        <v>34</v>
      </c>
      <c r="E292" s="22">
        <v>36</v>
      </c>
      <c r="F292" s="22">
        <v>36</v>
      </c>
      <c r="G292" s="22">
        <v>37</v>
      </c>
      <c r="H292" s="22">
        <v>37</v>
      </c>
      <c r="I292" s="22">
        <v>37</v>
      </c>
      <c r="J292" s="22">
        <v>37</v>
      </c>
      <c r="K292" s="22">
        <v>38</v>
      </c>
      <c r="L292" s="22">
        <v>38</v>
      </c>
      <c r="M292" s="22">
        <v>35</v>
      </c>
      <c r="N292" s="22">
        <v>37</v>
      </c>
      <c r="O292" s="26">
        <f t="shared" si="19"/>
        <v>36.272727272727273</v>
      </c>
      <c r="P292" s="76">
        <f t="shared" si="20"/>
        <v>2.1030993042378238E-2</v>
      </c>
    </row>
    <row r="293" spans="2:16" ht="15" x14ac:dyDescent="0.25">
      <c r="B293" s="14" t="s">
        <v>14</v>
      </c>
      <c r="C293" s="22">
        <v>34</v>
      </c>
      <c r="D293" s="22">
        <v>35</v>
      </c>
      <c r="E293" s="22">
        <v>35</v>
      </c>
      <c r="F293" s="22">
        <v>35</v>
      </c>
      <c r="G293" s="22">
        <v>35</v>
      </c>
      <c r="H293" s="22">
        <v>35</v>
      </c>
      <c r="I293" s="22">
        <v>35</v>
      </c>
      <c r="J293" s="22">
        <v>36</v>
      </c>
      <c r="K293" s="22">
        <v>37</v>
      </c>
      <c r="L293" s="22">
        <v>37</v>
      </c>
      <c r="M293" s="22">
        <v>38</v>
      </c>
      <c r="N293" s="22">
        <v>41</v>
      </c>
      <c r="O293" s="26">
        <f t="shared" si="19"/>
        <v>35.636363636363633</v>
      </c>
      <c r="P293" s="76">
        <f t="shared" si="20"/>
        <v>2.0662028252161076E-2</v>
      </c>
    </row>
    <row r="294" spans="2:16" ht="15" x14ac:dyDescent="0.25">
      <c r="B294" s="14" t="s">
        <v>11</v>
      </c>
      <c r="C294" s="22">
        <v>34</v>
      </c>
      <c r="D294" s="22">
        <v>34</v>
      </c>
      <c r="E294" s="22">
        <v>34</v>
      </c>
      <c r="F294" s="22">
        <v>36</v>
      </c>
      <c r="G294" s="22">
        <v>36</v>
      </c>
      <c r="H294" s="22">
        <v>36</v>
      </c>
      <c r="I294" s="22">
        <v>37</v>
      </c>
      <c r="J294" s="22">
        <v>37</v>
      </c>
      <c r="K294" s="22">
        <v>38</v>
      </c>
      <c r="L294" s="22">
        <v>38</v>
      </c>
      <c r="M294" s="22">
        <v>35</v>
      </c>
      <c r="N294" s="22">
        <v>36</v>
      </c>
      <c r="O294" s="26">
        <f t="shared" si="19"/>
        <v>35.909090909090907</v>
      </c>
      <c r="P294" s="76">
        <f t="shared" si="20"/>
        <v>2.0820156019397001E-2</v>
      </c>
    </row>
    <row r="295" spans="2:16" ht="15" x14ac:dyDescent="0.25">
      <c r="B295" s="14" t="s">
        <v>17</v>
      </c>
      <c r="C295" s="22">
        <v>29</v>
      </c>
      <c r="D295" s="22">
        <v>30</v>
      </c>
      <c r="E295" s="22">
        <v>30</v>
      </c>
      <c r="F295" s="22">
        <v>30</v>
      </c>
      <c r="G295" s="22">
        <v>30</v>
      </c>
      <c r="H295" s="22">
        <v>30</v>
      </c>
      <c r="I295" s="22">
        <v>29</v>
      </c>
      <c r="J295" s="22">
        <v>29</v>
      </c>
      <c r="K295" s="22">
        <v>29</v>
      </c>
      <c r="L295" s="22">
        <v>29</v>
      </c>
      <c r="M295" s="22">
        <v>29</v>
      </c>
      <c r="N295" s="22">
        <v>28</v>
      </c>
      <c r="O295" s="26">
        <f t="shared" si="19"/>
        <v>29.454545454545453</v>
      </c>
      <c r="P295" s="76">
        <f t="shared" si="20"/>
        <v>1.7077798861480073E-2</v>
      </c>
    </row>
    <row r="296" spans="2:16" ht="15" x14ac:dyDescent="0.25">
      <c r="B296" s="14" t="s">
        <v>9</v>
      </c>
      <c r="C296" s="22">
        <v>25</v>
      </c>
      <c r="D296" s="22">
        <v>25</v>
      </c>
      <c r="E296" s="22">
        <v>25</v>
      </c>
      <c r="F296" s="22">
        <v>25</v>
      </c>
      <c r="G296" s="22">
        <v>25</v>
      </c>
      <c r="H296" s="22">
        <v>27</v>
      </c>
      <c r="I296" s="22">
        <v>27</v>
      </c>
      <c r="J296" s="22">
        <v>35</v>
      </c>
      <c r="K296" s="22">
        <v>35</v>
      </c>
      <c r="L296" s="22">
        <v>35</v>
      </c>
      <c r="M296" s="22">
        <v>25</v>
      </c>
      <c r="N296" s="22">
        <v>26</v>
      </c>
      <c r="O296" s="26">
        <f t="shared" si="19"/>
        <v>28.09090909090909</v>
      </c>
      <c r="P296" s="76">
        <f t="shared" si="20"/>
        <v>1.6287160025300441E-2</v>
      </c>
    </row>
    <row r="297" spans="2:16" ht="15" x14ac:dyDescent="0.25">
      <c r="B297" s="14" t="s">
        <v>10</v>
      </c>
      <c r="C297" s="22">
        <v>19</v>
      </c>
      <c r="D297" s="22">
        <v>19</v>
      </c>
      <c r="E297" s="22">
        <v>19</v>
      </c>
      <c r="F297" s="22">
        <v>20</v>
      </c>
      <c r="G297" s="22">
        <v>20</v>
      </c>
      <c r="H297" s="22">
        <v>20</v>
      </c>
      <c r="I297" s="22">
        <v>19</v>
      </c>
      <c r="J297" s="22">
        <v>24</v>
      </c>
      <c r="K297" s="22">
        <v>25</v>
      </c>
      <c r="L297" s="22">
        <v>25</v>
      </c>
      <c r="M297" s="22">
        <v>20</v>
      </c>
      <c r="N297" s="22">
        <v>20</v>
      </c>
      <c r="O297" s="26">
        <f t="shared" si="19"/>
        <v>20.90909090909091</v>
      </c>
      <c r="P297" s="76">
        <f t="shared" si="20"/>
        <v>1.2123128821421041E-2</v>
      </c>
    </row>
    <row r="298" spans="2:16" ht="15" x14ac:dyDescent="0.25">
      <c r="B298" s="14" t="s">
        <v>15</v>
      </c>
      <c r="C298" s="22">
        <v>18</v>
      </c>
      <c r="D298" s="22">
        <v>18</v>
      </c>
      <c r="E298" s="22">
        <v>18</v>
      </c>
      <c r="F298" s="22">
        <v>18</v>
      </c>
      <c r="G298" s="22">
        <v>18</v>
      </c>
      <c r="H298" s="22">
        <v>18</v>
      </c>
      <c r="I298" s="22">
        <v>18</v>
      </c>
      <c r="J298" s="22">
        <v>21</v>
      </c>
      <c r="K298" s="22">
        <v>21</v>
      </c>
      <c r="L298" s="22">
        <v>21</v>
      </c>
      <c r="M298" s="22">
        <v>21</v>
      </c>
      <c r="N298" s="22">
        <v>21</v>
      </c>
      <c r="O298" s="26">
        <f t="shared" si="19"/>
        <v>19.09090909090909</v>
      </c>
      <c r="P298" s="76">
        <f t="shared" si="20"/>
        <v>1.1068943706514862E-2</v>
      </c>
    </row>
    <row r="299" spans="2:16" ht="15" x14ac:dyDescent="0.25">
      <c r="B299" s="14" t="s">
        <v>13</v>
      </c>
      <c r="C299" s="22">
        <v>18</v>
      </c>
      <c r="D299" s="22">
        <v>18</v>
      </c>
      <c r="E299" s="22">
        <v>18</v>
      </c>
      <c r="F299" s="22">
        <v>18</v>
      </c>
      <c r="G299" s="22">
        <v>18</v>
      </c>
      <c r="H299" s="22">
        <v>18</v>
      </c>
      <c r="I299" s="22">
        <v>16</v>
      </c>
      <c r="J299" s="22">
        <v>18</v>
      </c>
      <c r="K299" s="22">
        <v>18</v>
      </c>
      <c r="L299" s="22">
        <v>19</v>
      </c>
      <c r="M299" s="22">
        <v>16</v>
      </c>
      <c r="N299" s="22">
        <v>16</v>
      </c>
      <c r="O299" s="26">
        <f t="shared" si="19"/>
        <v>17.727272727272727</v>
      </c>
      <c r="P299" s="76">
        <f t="shared" si="20"/>
        <v>1.0278304870335229E-2</v>
      </c>
    </row>
    <row r="300" spans="2:16" ht="15" x14ac:dyDescent="0.25">
      <c r="B300" s="14" t="s">
        <v>107</v>
      </c>
      <c r="C300" s="22">
        <v>10</v>
      </c>
      <c r="D300" s="22">
        <v>10</v>
      </c>
      <c r="E300" s="22">
        <v>10</v>
      </c>
      <c r="F300" s="22">
        <v>12</v>
      </c>
      <c r="G300" s="22">
        <v>11</v>
      </c>
      <c r="H300" s="22">
        <v>11</v>
      </c>
      <c r="I300" s="22">
        <v>11</v>
      </c>
      <c r="J300" s="22">
        <v>11</v>
      </c>
      <c r="K300" s="22">
        <v>10</v>
      </c>
      <c r="L300" s="22">
        <v>11</v>
      </c>
      <c r="M300" s="22">
        <v>11</v>
      </c>
      <c r="N300" s="22">
        <v>11</v>
      </c>
      <c r="O300" s="26">
        <f t="shared" si="19"/>
        <v>10.727272727272727</v>
      </c>
      <c r="P300" s="76">
        <f t="shared" si="20"/>
        <v>6.2196921779464464E-3</v>
      </c>
    </row>
    <row r="301" spans="2:16" ht="15" x14ac:dyDescent="0.25">
      <c r="B301" s="14" t="s">
        <v>21</v>
      </c>
      <c r="C301" s="22">
        <v>8</v>
      </c>
      <c r="D301" s="22">
        <v>8</v>
      </c>
      <c r="E301" s="22">
        <v>8</v>
      </c>
      <c r="F301" s="22">
        <v>9</v>
      </c>
      <c r="G301" s="22">
        <v>9</v>
      </c>
      <c r="H301" s="22">
        <v>9</v>
      </c>
      <c r="I301" s="22">
        <v>9</v>
      </c>
      <c r="J301" s="22">
        <v>9</v>
      </c>
      <c r="K301" s="22">
        <v>9</v>
      </c>
      <c r="L301" s="22">
        <v>9</v>
      </c>
      <c r="M301" s="22">
        <v>9</v>
      </c>
      <c r="N301" s="22">
        <v>9</v>
      </c>
      <c r="O301" s="26">
        <f t="shared" si="19"/>
        <v>8.7272727272727266</v>
      </c>
      <c r="P301" s="76">
        <f t="shared" si="20"/>
        <v>5.0600885515496513E-3</v>
      </c>
    </row>
    <row r="302" spans="2:16" ht="15" x14ac:dyDescent="0.25">
      <c r="B302" s="14" t="s">
        <v>19</v>
      </c>
      <c r="C302" s="22">
        <v>5</v>
      </c>
      <c r="D302" s="22">
        <v>5</v>
      </c>
      <c r="E302" s="22">
        <v>6</v>
      </c>
      <c r="F302" s="22">
        <v>6</v>
      </c>
      <c r="G302" s="22">
        <v>6</v>
      </c>
      <c r="H302" s="22">
        <v>6</v>
      </c>
      <c r="I302" s="22">
        <v>6</v>
      </c>
      <c r="J302" s="22">
        <v>6</v>
      </c>
      <c r="K302" s="22">
        <v>6</v>
      </c>
      <c r="L302" s="22">
        <v>7</v>
      </c>
      <c r="M302" s="22">
        <v>3</v>
      </c>
      <c r="N302" s="22">
        <v>3</v>
      </c>
      <c r="O302" s="26">
        <f t="shared" si="19"/>
        <v>5.6363636363636367</v>
      </c>
      <c r="P302" s="76">
        <f t="shared" si="20"/>
        <v>3.26797385620915E-3</v>
      </c>
    </row>
    <row r="303" spans="2:16" ht="15" x14ac:dyDescent="0.25">
      <c r="B303" s="14" t="s">
        <v>18</v>
      </c>
      <c r="C303" s="22">
        <v>4</v>
      </c>
      <c r="D303" s="22">
        <v>5</v>
      </c>
      <c r="E303" s="22">
        <v>5</v>
      </c>
      <c r="F303" s="22">
        <v>5</v>
      </c>
      <c r="G303" s="22">
        <v>5</v>
      </c>
      <c r="H303" s="22">
        <v>5</v>
      </c>
      <c r="I303" s="22">
        <v>5</v>
      </c>
      <c r="J303" s="22">
        <v>5</v>
      </c>
      <c r="K303" s="22">
        <v>5</v>
      </c>
      <c r="L303" s="22">
        <v>6</v>
      </c>
      <c r="M303" s="22">
        <v>6</v>
      </c>
      <c r="N303" s="22">
        <v>6</v>
      </c>
      <c r="O303" s="26">
        <f t="shared" si="19"/>
        <v>5.0909090909090908</v>
      </c>
      <c r="P303" s="76">
        <f t="shared" si="20"/>
        <v>2.9517183217372964E-3</v>
      </c>
    </row>
    <row r="304" spans="2:16" ht="15" x14ac:dyDescent="0.25">
      <c r="B304" s="14" t="s">
        <v>22</v>
      </c>
      <c r="C304" s="22">
        <v>4</v>
      </c>
      <c r="D304" s="22">
        <v>5</v>
      </c>
      <c r="E304" s="22">
        <v>5</v>
      </c>
      <c r="F304" s="22">
        <v>5</v>
      </c>
      <c r="G304" s="22">
        <v>5</v>
      </c>
      <c r="H304" s="22">
        <v>5</v>
      </c>
      <c r="I304" s="22">
        <v>5</v>
      </c>
      <c r="J304" s="22">
        <v>5</v>
      </c>
      <c r="K304" s="22">
        <v>5</v>
      </c>
      <c r="L304" s="22">
        <v>5</v>
      </c>
      <c r="M304" s="22">
        <v>5</v>
      </c>
      <c r="N304" s="22">
        <v>5</v>
      </c>
      <c r="O304" s="26">
        <f t="shared" si="19"/>
        <v>4.9090909090909092</v>
      </c>
      <c r="P304" s="76">
        <f t="shared" si="20"/>
        <v>2.8462998102466788E-3</v>
      </c>
    </row>
    <row r="305" spans="2:16" ht="15" x14ac:dyDescent="0.25">
      <c r="B305" s="14" t="s">
        <v>20</v>
      </c>
      <c r="C305" s="22">
        <v>3</v>
      </c>
      <c r="D305" s="22">
        <v>3</v>
      </c>
      <c r="E305" s="22">
        <v>3</v>
      </c>
      <c r="F305" s="22">
        <v>3</v>
      </c>
      <c r="G305" s="22">
        <v>3</v>
      </c>
      <c r="H305" s="22">
        <v>3</v>
      </c>
      <c r="I305" s="22">
        <v>3</v>
      </c>
      <c r="J305" s="22">
        <v>3</v>
      </c>
      <c r="K305" s="22">
        <v>3</v>
      </c>
      <c r="L305" s="22">
        <v>3</v>
      </c>
      <c r="M305" s="22">
        <v>3</v>
      </c>
      <c r="N305" s="22">
        <v>3</v>
      </c>
      <c r="O305" s="26">
        <f t="shared" si="19"/>
        <v>3</v>
      </c>
      <c r="P305" s="76">
        <f t="shared" si="20"/>
        <v>1.7394054395951926E-3</v>
      </c>
    </row>
    <row r="306" spans="2:16" ht="15" x14ac:dyDescent="0.25">
      <c r="B306" s="14" t="s">
        <v>25</v>
      </c>
      <c r="C306" s="22">
        <v>3</v>
      </c>
      <c r="D306" s="22">
        <v>3</v>
      </c>
      <c r="E306" s="22">
        <v>3</v>
      </c>
      <c r="F306" s="22">
        <v>3</v>
      </c>
      <c r="G306" s="22">
        <v>3</v>
      </c>
      <c r="H306" s="22">
        <v>3</v>
      </c>
      <c r="I306" s="22">
        <v>2</v>
      </c>
      <c r="J306" s="22">
        <v>3</v>
      </c>
      <c r="K306" s="22">
        <v>3</v>
      </c>
      <c r="L306" s="22">
        <v>3</v>
      </c>
      <c r="M306" s="22">
        <v>2</v>
      </c>
      <c r="N306" s="22">
        <v>2</v>
      </c>
      <c r="O306" s="26">
        <f t="shared" si="19"/>
        <v>2.8181818181818183</v>
      </c>
      <c r="P306" s="76">
        <f t="shared" si="20"/>
        <v>1.633986928104575E-3</v>
      </c>
    </row>
    <row r="307" spans="2:16" ht="15" x14ac:dyDescent="0.25">
      <c r="B307" s="14" t="s">
        <v>23</v>
      </c>
      <c r="C307" s="22">
        <v>2</v>
      </c>
      <c r="D307" s="22">
        <v>2</v>
      </c>
      <c r="E307" s="22">
        <v>2</v>
      </c>
      <c r="F307" s="22">
        <v>2</v>
      </c>
      <c r="G307" s="22">
        <v>2</v>
      </c>
      <c r="H307" s="22">
        <v>2</v>
      </c>
      <c r="I307" s="22">
        <v>2</v>
      </c>
      <c r="J307" s="22">
        <v>2</v>
      </c>
      <c r="K307" s="22">
        <v>2</v>
      </c>
      <c r="L307" s="22">
        <v>2</v>
      </c>
      <c r="M307" s="22">
        <v>1</v>
      </c>
      <c r="N307" s="22">
        <v>1</v>
      </c>
      <c r="O307" s="26">
        <f t="shared" si="19"/>
        <v>1.9090909090909092</v>
      </c>
      <c r="P307" s="76">
        <f t="shared" si="20"/>
        <v>1.1068943706514863E-3</v>
      </c>
    </row>
    <row r="308" spans="2:16" ht="15" x14ac:dyDescent="0.25">
      <c r="B308" s="14" t="s">
        <v>24</v>
      </c>
      <c r="C308" s="22">
        <v>1</v>
      </c>
      <c r="D308" s="22">
        <v>1</v>
      </c>
      <c r="E308" s="22">
        <v>1</v>
      </c>
      <c r="F308" s="22">
        <v>1</v>
      </c>
      <c r="G308" s="22">
        <v>1</v>
      </c>
      <c r="H308" s="22">
        <v>1</v>
      </c>
      <c r="I308" s="22">
        <v>2</v>
      </c>
      <c r="J308" s="22">
        <v>2</v>
      </c>
      <c r="K308" s="22">
        <v>2</v>
      </c>
      <c r="L308" s="22">
        <v>2</v>
      </c>
      <c r="M308" s="22">
        <v>1</v>
      </c>
      <c r="N308" s="22">
        <v>1</v>
      </c>
      <c r="O308" s="26">
        <f t="shared" si="19"/>
        <v>1.3636363636363635</v>
      </c>
      <c r="P308" s="76">
        <f t="shared" si="20"/>
        <v>7.90638836179633E-4</v>
      </c>
    </row>
    <row r="309" spans="2:16" ht="15.75" thickBot="1" x14ac:dyDescent="0.3">
      <c r="B309" s="14" t="s">
        <v>26</v>
      </c>
      <c r="C309" s="22">
        <v>1</v>
      </c>
      <c r="D309" s="22">
        <v>1</v>
      </c>
      <c r="E309" s="22">
        <v>1</v>
      </c>
      <c r="F309" s="22">
        <v>1</v>
      </c>
      <c r="G309" s="22">
        <v>1</v>
      </c>
      <c r="H309" s="22">
        <v>1</v>
      </c>
      <c r="I309" s="22">
        <v>1</v>
      </c>
      <c r="J309" s="22">
        <v>1</v>
      </c>
      <c r="K309" s="22">
        <v>1</v>
      </c>
      <c r="L309" s="22">
        <v>1</v>
      </c>
      <c r="M309" s="22">
        <v>1</v>
      </c>
      <c r="N309" s="22">
        <v>1</v>
      </c>
      <c r="O309" s="26">
        <f t="shared" si="19"/>
        <v>1</v>
      </c>
      <c r="P309" s="85">
        <f t="shared" si="20"/>
        <v>5.7980181319839752E-4</v>
      </c>
    </row>
    <row r="310" spans="2:16" ht="15.75" thickTop="1" x14ac:dyDescent="0.25">
      <c r="B310" s="68" t="s">
        <v>2</v>
      </c>
      <c r="C310" s="66">
        <f>SUM(C286:C309)</f>
        <v>1655</v>
      </c>
      <c r="D310" s="66">
        <f>SUM(D286:D309)</f>
        <v>1676</v>
      </c>
      <c r="E310" s="66">
        <f>SUM(E286:E309)</f>
        <v>1696</v>
      </c>
      <c r="F310" s="66">
        <f>SUM(F286:F309)</f>
        <v>1710</v>
      </c>
      <c r="G310" s="66">
        <f>SUM(G286:G309)</f>
        <v>1712</v>
      </c>
      <c r="H310" s="66">
        <f t="shared" ref="H310:N310" si="21">SUM(H286:H309)</f>
        <v>1726</v>
      </c>
      <c r="I310" s="66">
        <f t="shared" si="21"/>
        <v>1725</v>
      </c>
      <c r="J310" s="66">
        <f t="shared" si="21"/>
        <v>1793</v>
      </c>
      <c r="K310" s="66">
        <f t="shared" si="21"/>
        <v>1798</v>
      </c>
      <c r="L310" s="66">
        <f t="shared" si="21"/>
        <v>1812</v>
      </c>
      <c r="M310" s="66">
        <f t="shared" si="21"/>
        <v>1669</v>
      </c>
      <c r="N310" s="66">
        <f t="shared" si="21"/>
        <v>1696</v>
      </c>
      <c r="O310" s="66">
        <f>SUM(O286:O309)</f>
        <v>1724.727272727273</v>
      </c>
      <c r="P310" s="77">
        <f>SUM(P286:P309)</f>
        <v>0.99999999999999989</v>
      </c>
    </row>
    <row r="311" spans="2:16" x14ac:dyDescent="0.2">
      <c r="C311" s="22"/>
    </row>
    <row r="312" spans="2:16" x14ac:dyDescent="0.2">
      <c r="C312" s="22"/>
    </row>
    <row r="313" spans="2:16" x14ac:dyDescent="0.2">
      <c r="C313" s="22"/>
    </row>
    <row r="314" spans="2:16" x14ac:dyDescent="0.2">
      <c r="C314" s="22"/>
    </row>
    <row r="315" spans="2:16" x14ac:dyDescent="0.2">
      <c r="C315" s="22"/>
    </row>
    <row r="316" spans="2:16" x14ac:dyDescent="0.2">
      <c r="C316" s="22"/>
    </row>
    <row r="317" spans="2:16" x14ac:dyDescent="0.2">
      <c r="C317" s="22"/>
    </row>
    <row r="318" spans="2:16" x14ac:dyDescent="0.2">
      <c r="C318" s="22"/>
    </row>
    <row r="319" spans="2:16" x14ac:dyDescent="0.2">
      <c r="C319" s="22"/>
    </row>
    <row r="320" spans="2:16" x14ac:dyDescent="0.2">
      <c r="C320" s="22"/>
    </row>
    <row r="321" spans="1:15" x14ac:dyDescent="0.2">
      <c r="C321" s="22"/>
    </row>
    <row r="322" spans="1:15" x14ac:dyDescent="0.2">
      <c r="C322" s="22"/>
    </row>
    <row r="323" spans="1:15" x14ac:dyDescent="0.2">
      <c r="C323" s="22"/>
    </row>
    <row r="324" spans="1:15" x14ac:dyDescent="0.2">
      <c r="C324" s="22"/>
    </row>
    <row r="325" spans="1:15" x14ac:dyDescent="0.2">
      <c r="C325" s="22"/>
    </row>
    <row r="326" spans="1:15" x14ac:dyDescent="0.2">
      <c r="C326" s="22"/>
    </row>
    <row r="327" spans="1:15" x14ac:dyDescent="0.2">
      <c r="C327" s="22"/>
    </row>
    <row r="328" spans="1:15" x14ac:dyDescent="0.2">
      <c r="C328" s="22"/>
    </row>
    <row r="329" spans="1:15" x14ac:dyDescent="0.2">
      <c r="C329" s="22"/>
    </row>
    <row r="330" spans="1:15" x14ac:dyDescent="0.2">
      <c r="C330" s="22"/>
    </row>
    <row r="331" spans="1:15" x14ac:dyDescent="0.2">
      <c r="C331" s="22"/>
    </row>
    <row r="332" spans="1:15" x14ac:dyDescent="0.2">
      <c r="C332" s="22"/>
    </row>
    <row r="334" spans="1:15" ht="23.25" x14ac:dyDescent="0.35">
      <c r="A334" s="44"/>
      <c r="B334" s="17" t="s">
        <v>77</v>
      </c>
      <c r="C334" s="50"/>
      <c r="D334" s="50"/>
      <c r="E334" s="50"/>
      <c r="F334" s="47"/>
      <c r="G334" s="47"/>
      <c r="H334" s="47"/>
      <c r="I334" s="47"/>
      <c r="J334" s="48"/>
      <c r="K334" s="48"/>
      <c r="L334" s="48"/>
      <c r="M334" s="48"/>
      <c r="N334" s="48"/>
      <c r="O334" s="34"/>
    </row>
    <row r="335" spans="1:15" ht="15" x14ac:dyDescent="0.25">
      <c r="A335" s="44"/>
      <c r="B335" s="49"/>
      <c r="C335" s="50"/>
      <c r="D335" s="50"/>
      <c r="E335" s="50"/>
      <c r="F335" s="47"/>
      <c r="G335" s="47"/>
      <c r="H335" s="47"/>
      <c r="I335" s="47"/>
      <c r="J335" s="48"/>
      <c r="K335" s="48"/>
      <c r="L335" s="48"/>
      <c r="M335" s="48"/>
      <c r="N335" s="48"/>
      <c r="O335" s="34"/>
    </row>
    <row r="336" spans="1:15" x14ac:dyDescent="0.2">
      <c r="C336" s="58">
        <v>2</v>
      </c>
      <c r="D336" s="58">
        <v>3</v>
      </c>
      <c r="E336" s="58">
        <v>4</v>
      </c>
      <c r="F336" s="58">
        <v>5</v>
      </c>
      <c r="G336" s="58">
        <v>6</v>
      </c>
      <c r="H336" s="52">
        <v>7</v>
      </c>
      <c r="I336" s="52">
        <v>8</v>
      </c>
      <c r="J336" s="52">
        <v>9</v>
      </c>
      <c r="K336" s="52">
        <v>10</v>
      </c>
      <c r="L336" s="52">
        <v>11</v>
      </c>
      <c r="M336" s="52">
        <v>12</v>
      </c>
      <c r="N336" s="52">
        <v>13</v>
      </c>
      <c r="O336" s="52">
        <v>14</v>
      </c>
    </row>
    <row r="337" spans="2:16" ht="30.75" thickBot="1" x14ac:dyDescent="0.25">
      <c r="B337" s="67" t="s">
        <v>3</v>
      </c>
      <c r="C337" s="67" t="s">
        <v>32</v>
      </c>
      <c r="D337" s="67" t="s">
        <v>33</v>
      </c>
      <c r="E337" s="67" t="s">
        <v>34</v>
      </c>
      <c r="F337" s="67" t="s">
        <v>35</v>
      </c>
      <c r="G337" s="67" t="s">
        <v>36</v>
      </c>
      <c r="H337" s="67" t="s">
        <v>37</v>
      </c>
      <c r="I337" s="64" t="s">
        <v>38</v>
      </c>
      <c r="J337" s="64" t="s">
        <v>39</v>
      </c>
      <c r="K337" s="64" t="s">
        <v>40</v>
      </c>
      <c r="L337" s="64" t="s">
        <v>164</v>
      </c>
      <c r="M337" s="64" t="s">
        <v>41</v>
      </c>
      <c r="N337" s="64" t="s">
        <v>42</v>
      </c>
      <c r="O337" s="64" t="s">
        <v>27</v>
      </c>
      <c r="P337" s="64" t="s">
        <v>65</v>
      </c>
    </row>
    <row r="338" spans="2:16" ht="15" x14ac:dyDescent="0.25">
      <c r="B338" s="14" t="s">
        <v>4</v>
      </c>
      <c r="C338" s="22">
        <v>1184</v>
      </c>
      <c r="D338" s="22">
        <v>1203</v>
      </c>
      <c r="E338" s="22">
        <v>1218</v>
      </c>
      <c r="F338" s="22">
        <v>1216</v>
      </c>
      <c r="G338" s="22">
        <v>1216</v>
      </c>
      <c r="H338" s="22">
        <v>1221</v>
      </c>
      <c r="I338" s="22">
        <v>1220</v>
      </c>
      <c r="J338" s="22">
        <v>1227</v>
      </c>
      <c r="K338" s="22">
        <v>1225</v>
      </c>
      <c r="L338" s="22">
        <v>1237</v>
      </c>
      <c r="M338" s="22">
        <v>1234</v>
      </c>
      <c r="N338" s="22">
        <v>1243</v>
      </c>
      <c r="O338" s="26">
        <f t="shared" ref="O338:O361" si="22">+AVERAGE(C338:N338)</f>
        <v>1220.3333333333333</v>
      </c>
      <c r="P338" s="76">
        <f t="shared" ref="P338:P361" si="23">+O338/$O$362</f>
        <v>0.31004403794037932</v>
      </c>
    </row>
    <row r="339" spans="2:16" ht="15" x14ac:dyDescent="0.25">
      <c r="B339" s="14" t="s">
        <v>5</v>
      </c>
      <c r="C339" s="22">
        <v>1204</v>
      </c>
      <c r="D339" s="22">
        <v>1208</v>
      </c>
      <c r="E339" s="22">
        <v>1208</v>
      </c>
      <c r="F339" s="22">
        <v>1222</v>
      </c>
      <c r="G339" s="22">
        <v>1213</v>
      </c>
      <c r="H339" s="22">
        <v>1216</v>
      </c>
      <c r="I339" s="22">
        <v>1217</v>
      </c>
      <c r="J339" s="22">
        <v>1218</v>
      </c>
      <c r="K339" s="22">
        <v>1222</v>
      </c>
      <c r="L339" s="22">
        <v>1222</v>
      </c>
      <c r="M339" s="22">
        <v>1224</v>
      </c>
      <c r="N339" s="22">
        <v>1221</v>
      </c>
      <c r="O339" s="26">
        <f t="shared" si="22"/>
        <v>1216.25</v>
      </c>
      <c r="P339" s="76">
        <f t="shared" si="23"/>
        <v>0.30900660569105681</v>
      </c>
    </row>
    <row r="340" spans="2:16" ht="15" x14ac:dyDescent="0.25">
      <c r="B340" s="14" t="s">
        <v>6</v>
      </c>
      <c r="C340" s="22">
        <v>193</v>
      </c>
      <c r="D340" s="22">
        <v>196</v>
      </c>
      <c r="E340" s="22">
        <v>194</v>
      </c>
      <c r="F340" s="22">
        <v>194</v>
      </c>
      <c r="G340" s="22">
        <v>194</v>
      </c>
      <c r="H340" s="22">
        <v>193</v>
      </c>
      <c r="I340" s="22">
        <v>196</v>
      </c>
      <c r="J340" s="22">
        <v>197</v>
      </c>
      <c r="K340" s="22">
        <v>198</v>
      </c>
      <c r="L340" s="22">
        <v>200</v>
      </c>
      <c r="M340" s="22">
        <v>200</v>
      </c>
      <c r="N340" s="22">
        <v>199</v>
      </c>
      <c r="O340" s="26">
        <f t="shared" si="22"/>
        <v>196.16666666666666</v>
      </c>
      <c r="P340" s="76">
        <f t="shared" si="23"/>
        <v>4.9839092140921394E-2</v>
      </c>
    </row>
    <row r="341" spans="2:16" ht="15" x14ac:dyDescent="0.25">
      <c r="B341" s="14" t="s">
        <v>7</v>
      </c>
      <c r="C341" s="22">
        <v>196</v>
      </c>
      <c r="D341" s="22">
        <v>196</v>
      </c>
      <c r="E341" s="22">
        <v>195</v>
      </c>
      <c r="F341" s="22">
        <v>173</v>
      </c>
      <c r="G341" s="22">
        <v>165</v>
      </c>
      <c r="H341" s="22">
        <v>174</v>
      </c>
      <c r="I341" s="22">
        <v>175</v>
      </c>
      <c r="J341" s="22">
        <v>175</v>
      </c>
      <c r="K341" s="22">
        <v>182</v>
      </c>
      <c r="L341" s="22">
        <v>182</v>
      </c>
      <c r="M341" s="22">
        <v>184</v>
      </c>
      <c r="N341" s="22">
        <v>194</v>
      </c>
      <c r="O341" s="26">
        <f t="shared" si="22"/>
        <v>182.58333333333334</v>
      </c>
      <c r="P341" s="76">
        <f t="shared" si="23"/>
        <v>4.6388042005420044E-2</v>
      </c>
    </row>
    <row r="342" spans="2:16" ht="15" x14ac:dyDescent="0.25">
      <c r="B342" s="14" t="s">
        <v>8</v>
      </c>
      <c r="C342" s="22">
        <v>123</v>
      </c>
      <c r="D342" s="22">
        <v>127</v>
      </c>
      <c r="E342" s="22">
        <v>128</v>
      </c>
      <c r="F342" s="22">
        <v>129</v>
      </c>
      <c r="G342" s="22">
        <v>129</v>
      </c>
      <c r="H342" s="22">
        <v>130</v>
      </c>
      <c r="I342" s="22">
        <v>130</v>
      </c>
      <c r="J342" s="22">
        <v>130</v>
      </c>
      <c r="K342" s="22">
        <v>133</v>
      </c>
      <c r="L342" s="22">
        <v>131</v>
      </c>
      <c r="M342" s="22">
        <v>132</v>
      </c>
      <c r="N342" s="22">
        <v>130</v>
      </c>
      <c r="O342" s="26">
        <f t="shared" si="22"/>
        <v>129.33333333333334</v>
      </c>
      <c r="P342" s="76">
        <f t="shared" si="23"/>
        <v>3.2859078590785899E-2</v>
      </c>
    </row>
    <row r="343" spans="2:16" ht="15" x14ac:dyDescent="0.25">
      <c r="B343" s="14" t="s">
        <v>9</v>
      </c>
      <c r="C343" s="22">
        <v>117</v>
      </c>
      <c r="D343" s="22">
        <v>117</v>
      </c>
      <c r="E343" s="22">
        <v>117</v>
      </c>
      <c r="F343" s="22">
        <v>117</v>
      </c>
      <c r="G343" s="22">
        <v>119</v>
      </c>
      <c r="H343" s="22">
        <v>121</v>
      </c>
      <c r="I343" s="22">
        <v>122</v>
      </c>
      <c r="J343" s="22">
        <v>122</v>
      </c>
      <c r="K343" s="22">
        <v>122</v>
      </c>
      <c r="L343" s="22">
        <v>122</v>
      </c>
      <c r="M343" s="22">
        <v>121</v>
      </c>
      <c r="N343" s="22">
        <v>120</v>
      </c>
      <c r="O343" s="26">
        <f t="shared" si="22"/>
        <v>119.75</v>
      </c>
      <c r="P343" s="76">
        <f t="shared" si="23"/>
        <v>3.0424288617886174E-2</v>
      </c>
    </row>
    <row r="344" spans="2:16" ht="15" x14ac:dyDescent="0.25">
      <c r="B344" s="14" t="s">
        <v>14</v>
      </c>
      <c r="C344" s="22">
        <v>114</v>
      </c>
      <c r="D344" s="22">
        <v>117</v>
      </c>
      <c r="E344" s="22">
        <v>117</v>
      </c>
      <c r="F344" s="22">
        <v>117</v>
      </c>
      <c r="G344" s="22">
        <v>119</v>
      </c>
      <c r="H344" s="22">
        <v>119</v>
      </c>
      <c r="I344" s="22">
        <v>119</v>
      </c>
      <c r="J344" s="22">
        <v>120</v>
      </c>
      <c r="K344" s="22">
        <v>120</v>
      </c>
      <c r="L344" s="22">
        <v>120</v>
      </c>
      <c r="M344" s="22">
        <v>123</v>
      </c>
      <c r="N344" s="22">
        <v>128</v>
      </c>
      <c r="O344" s="26">
        <f t="shared" si="22"/>
        <v>119.41666666666667</v>
      </c>
      <c r="P344" s="76">
        <f t="shared" si="23"/>
        <v>3.0339600271002704E-2</v>
      </c>
    </row>
    <row r="345" spans="2:16" ht="15" x14ac:dyDescent="0.25">
      <c r="B345" s="14" t="s">
        <v>11</v>
      </c>
      <c r="C345" s="22">
        <v>94</v>
      </c>
      <c r="D345" s="22">
        <v>98</v>
      </c>
      <c r="E345" s="22">
        <v>98</v>
      </c>
      <c r="F345" s="22">
        <v>100</v>
      </c>
      <c r="G345" s="22">
        <v>102</v>
      </c>
      <c r="H345" s="22">
        <v>102</v>
      </c>
      <c r="I345" s="22">
        <v>103</v>
      </c>
      <c r="J345" s="22">
        <v>104</v>
      </c>
      <c r="K345" s="22">
        <v>104</v>
      </c>
      <c r="L345" s="22">
        <v>105</v>
      </c>
      <c r="M345" s="22">
        <v>106</v>
      </c>
      <c r="N345" s="22">
        <v>109</v>
      </c>
      <c r="O345" s="26">
        <f t="shared" si="22"/>
        <v>102.08333333333333</v>
      </c>
      <c r="P345" s="76">
        <f t="shared" si="23"/>
        <v>2.5935806233062325E-2</v>
      </c>
    </row>
    <row r="346" spans="2:16" ht="15" x14ac:dyDescent="0.25">
      <c r="B346" s="14" t="s">
        <v>10</v>
      </c>
      <c r="C346" s="22">
        <v>95</v>
      </c>
      <c r="D346" s="22">
        <v>95</v>
      </c>
      <c r="E346" s="22">
        <v>94</v>
      </c>
      <c r="F346" s="22">
        <v>96</v>
      </c>
      <c r="G346" s="22">
        <v>96</v>
      </c>
      <c r="H346" s="22">
        <v>96</v>
      </c>
      <c r="I346" s="22">
        <v>95</v>
      </c>
      <c r="J346" s="22">
        <v>95</v>
      </c>
      <c r="K346" s="22">
        <v>96</v>
      </c>
      <c r="L346" s="22">
        <v>99</v>
      </c>
      <c r="M346" s="22">
        <v>97</v>
      </c>
      <c r="N346" s="22">
        <v>98</v>
      </c>
      <c r="O346" s="26">
        <f t="shared" si="22"/>
        <v>96</v>
      </c>
      <c r="P346" s="76">
        <f t="shared" si="23"/>
        <v>2.4390243902439018E-2</v>
      </c>
    </row>
    <row r="347" spans="2:16" ht="15" x14ac:dyDescent="0.25">
      <c r="B347" s="14" t="s">
        <v>12</v>
      </c>
      <c r="C347" s="22">
        <v>81</v>
      </c>
      <c r="D347" s="22">
        <v>82</v>
      </c>
      <c r="E347" s="22">
        <v>81</v>
      </c>
      <c r="F347" s="22">
        <v>77</v>
      </c>
      <c r="G347" s="22">
        <v>78</v>
      </c>
      <c r="H347" s="22">
        <v>77</v>
      </c>
      <c r="I347" s="22">
        <v>77</v>
      </c>
      <c r="J347" s="22">
        <v>81</v>
      </c>
      <c r="K347" s="22">
        <v>81</v>
      </c>
      <c r="L347" s="22">
        <v>82</v>
      </c>
      <c r="M347" s="22">
        <v>82</v>
      </c>
      <c r="N347" s="22">
        <v>85</v>
      </c>
      <c r="O347" s="26">
        <f t="shared" si="22"/>
        <v>80.333333333333329</v>
      </c>
      <c r="P347" s="76">
        <f t="shared" si="23"/>
        <v>2.0409891598915982E-2</v>
      </c>
    </row>
    <row r="348" spans="2:16" ht="15" x14ac:dyDescent="0.25">
      <c r="B348" s="14" t="s">
        <v>17</v>
      </c>
      <c r="C348" s="22">
        <v>78</v>
      </c>
      <c r="D348" s="22">
        <v>81</v>
      </c>
      <c r="E348" s="22">
        <v>81</v>
      </c>
      <c r="F348" s="22">
        <v>81</v>
      </c>
      <c r="G348" s="22">
        <v>81</v>
      </c>
      <c r="H348" s="22">
        <v>81</v>
      </c>
      <c r="I348" s="22">
        <v>80</v>
      </c>
      <c r="J348" s="22">
        <v>77</v>
      </c>
      <c r="K348" s="22">
        <v>76</v>
      </c>
      <c r="L348" s="22">
        <v>76</v>
      </c>
      <c r="M348" s="22">
        <v>74</v>
      </c>
      <c r="N348" s="22">
        <v>73</v>
      </c>
      <c r="O348" s="26">
        <f t="shared" si="22"/>
        <v>78.25</v>
      </c>
      <c r="P348" s="76">
        <f t="shared" si="23"/>
        <v>1.9880589430894303E-2</v>
      </c>
    </row>
    <row r="349" spans="2:16" ht="15" x14ac:dyDescent="0.25">
      <c r="B349" s="14" t="s">
        <v>13</v>
      </c>
      <c r="C349" s="22">
        <v>72</v>
      </c>
      <c r="D349" s="22">
        <v>72</v>
      </c>
      <c r="E349" s="22">
        <v>72</v>
      </c>
      <c r="F349" s="22">
        <v>73</v>
      </c>
      <c r="G349" s="22">
        <v>74</v>
      </c>
      <c r="H349" s="22">
        <v>74</v>
      </c>
      <c r="I349" s="22">
        <v>73</v>
      </c>
      <c r="J349" s="22">
        <v>73</v>
      </c>
      <c r="K349" s="22">
        <v>73</v>
      </c>
      <c r="L349" s="22">
        <v>74</v>
      </c>
      <c r="M349" s="22">
        <v>74</v>
      </c>
      <c r="N349" s="22">
        <v>75</v>
      </c>
      <c r="O349" s="26">
        <f t="shared" si="22"/>
        <v>73.25</v>
      </c>
      <c r="P349" s="76">
        <f t="shared" si="23"/>
        <v>1.8610264227642271E-2</v>
      </c>
    </row>
    <row r="350" spans="2:16" ht="15" x14ac:dyDescent="0.25">
      <c r="B350" s="14" t="s">
        <v>16</v>
      </c>
      <c r="C350" s="22">
        <v>64</v>
      </c>
      <c r="D350" s="22">
        <v>64</v>
      </c>
      <c r="E350" s="22">
        <v>67</v>
      </c>
      <c r="F350" s="22">
        <v>67</v>
      </c>
      <c r="G350" s="22">
        <v>68</v>
      </c>
      <c r="H350" s="22">
        <v>68</v>
      </c>
      <c r="I350" s="22">
        <v>68</v>
      </c>
      <c r="J350" s="22">
        <v>67</v>
      </c>
      <c r="K350" s="22">
        <v>68</v>
      </c>
      <c r="L350" s="22">
        <v>69</v>
      </c>
      <c r="M350" s="22">
        <v>69</v>
      </c>
      <c r="N350" s="22">
        <v>69</v>
      </c>
      <c r="O350" s="26">
        <f t="shared" si="22"/>
        <v>67.333333333333329</v>
      </c>
      <c r="P350" s="76">
        <f t="shared" si="23"/>
        <v>1.7107046070460701E-2</v>
      </c>
    </row>
    <row r="351" spans="2:16" ht="15" x14ac:dyDescent="0.25">
      <c r="B351" s="14" t="s">
        <v>15</v>
      </c>
      <c r="C351" s="22">
        <v>56</v>
      </c>
      <c r="D351" s="22">
        <v>56</v>
      </c>
      <c r="E351" s="22">
        <v>56</v>
      </c>
      <c r="F351" s="22">
        <v>57</v>
      </c>
      <c r="G351" s="22">
        <v>57</v>
      </c>
      <c r="H351" s="22">
        <v>57</v>
      </c>
      <c r="I351" s="22">
        <v>57</v>
      </c>
      <c r="J351" s="22">
        <v>58</v>
      </c>
      <c r="K351" s="22">
        <v>58</v>
      </c>
      <c r="L351" s="22">
        <v>59</v>
      </c>
      <c r="M351" s="22">
        <v>60</v>
      </c>
      <c r="N351" s="22">
        <v>57</v>
      </c>
      <c r="O351" s="26">
        <f t="shared" si="22"/>
        <v>57.333333333333336</v>
      </c>
      <c r="P351" s="76">
        <f t="shared" si="23"/>
        <v>1.4566395663956637E-2</v>
      </c>
    </row>
    <row r="352" spans="2:16" ht="15" x14ac:dyDescent="0.25">
      <c r="B352" s="14" t="s">
        <v>107</v>
      </c>
      <c r="C352" s="22">
        <v>38</v>
      </c>
      <c r="D352" s="22">
        <v>38</v>
      </c>
      <c r="E352" s="22">
        <v>38</v>
      </c>
      <c r="F352" s="22">
        <v>40</v>
      </c>
      <c r="G352" s="22">
        <v>39</v>
      </c>
      <c r="H352" s="22">
        <v>39</v>
      </c>
      <c r="I352" s="22">
        <v>39</v>
      </c>
      <c r="J352" s="22">
        <v>39</v>
      </c>
      <c r="K352" s="22">
        <v>38</v>
      </c>
      <c r="L352" s="22">
        <v>39</v>
      </c>
      <c r="M352" s="22">
        <v>37</v>
      </c>
      <c r="N352" s="22">
        <v>37</v>
      </c>
      <c r="O352" s="26">
        <f t="shared" si="22"/>
        <v>38.416666666666664</v>
      </c>
      <c r="P352" s="76">
        <f t="shared" si="23"/>
        <v>9.7603319783197799E-3</v>
      </c>
    </row>
    <row r="353" spans="2:16" ht="15" x14ac:dyDescent="0.25">
      <c r="B353" s="14" t="s">
        <v>21</v>
      </c>
      <c r="C353" s="22">
        <v>35</v>
      </c>
      <c r="D353" s="22">
        <v>35</v>
      </c>
      <c r="E353" s="22">
        <v>35</v>
      </c>
      <c r="F353" s="22">
        <v>36</v>
      </c>
      <c r="G353" s="22">
        <v>35</v>
      </c>
      <c r="H353" s="22">
        <v>35</v>
      </c>
      <c r="I353" s="22">
        <v>35</v>
      </c>
      <c r="J353" s="22">
        <v>35</v>
      </c>
      <c r="K353" s="22">
        <v>35</v>
      </c>
      <c r="L353" s="22">
        <v>35</v>
      </c>
      <c r="M353" s="22">
        <v>35</v>
      </c>
      <c r="N353" s="22">
        <v>35</v>
      </c>
      <c r="O353" s="26">
        <f t="shared" si="22"/>
        <v>35.083333333333336</v>
      </c>
      <c r="P353" s="76">
        <f t="shared" si="23"/>
        <v>8.9134485094850939E-3</v>
      </c>
    </row>
    <row r="354" spans="2:16" ht="15" x14ac:dyDescent="0.25">
      <c r="B354" s="14" t="s">
        <v>19</v>
      </c>
      <c r="C354" s="22">
        <v>34</v>
      </c>
      <c r="D354" s="22">
        <v>34</v>
      </c>
      <c r="E354" s="22">
        <v>35</v>
      </c>
      <c r="F354" s="22">
        <v>35</v>
      </c>
      <c r="G354" s="22">
        <v>35</v>
      </c>
      <c r="H354" s="22">
        <v>35</v>
      </c>
      <c r="I354" s="22">
        <v>35</v>
      </c>
      <c r="J354" s="22">
        <v>34</v>
      </c>
      <c r="K354" s="22">
        <v>34</v>
      </c>
      <c r="L354" s="22">
        <v>35</v>
      </c>
      <c r="M354" s="22">
        <v>36</v>
      </c>
      <c r="N354" s="22">
        <v>36</v>
      </c>
      <c r="O354" s="26">
        <f t="shared" si="22"/>
        <v>34.833333333333336</v>
      </c>
      <c r="P354" s="76">
        <f t="shared" si="23"/>
        <v>8.8499322493224911E-3</v>
      </c>
    </row>
    <row r="355" spans="2:16" ht="15" x14ac:dyDescent="0.25">
      <c r="B355" s="14" t="s">
        <v>20</v>
      </c>
      <c r="C355" s="22">
        <v>15</v>
      </c>
      <c r="D355" s="22">
        <v>16</v>
      </c>
      <c r="E355" s="22">
        <v>16</v>
      </c>
      <c r="F355" s="22">
        <v>16</v>
      </c>
      <c r="G355" s="22">
        <v>16</v>
      </c>
      <c r="H355" s="22">
        <v>16</v>
      </c>
      <c r="I355" s="22">
        <v>16</v>
      </c>
      <c r="J355" s="22">
        <v>16</v>
      </c>
      <c r="K355" s="22">
        <v>16</v>
      </c>
      <c r="L355" s="22">
        <v>16</v>
      </c>
      <c r="M355" s="22">
        <v>17</v>
      </c>
      <c r="N355" s="22">
        <v>17</v>
      </c>
      <c r="O355" s="26">
        <f t="shared" si="22"/>
        <v>16.083333333333332</v>
      </c>
      <c r="P355" s="76">
        <f t="shared" si="23"/>
        <v>4.0862127371273701E-3</v>
      </c>
    </row>
    <row r="356" spans="2:16" ht="15" x14ac:dyDescent="0.25">
      <c r="B356" s="14" t="s">
        <v>23</v>
      </c>
      <c r="C356" s="22">
        <v>17</v>
      </c>
      <c r="D356" s="22">
        <v>17</v>
      </c>
      <c r="E356" s="22">
        <v>17</v>
      </c>
      <c r="F356" s="22">
        <v>17</v>
      </c>
      <c r="G356" s="22">
        <v>15</v>
      </c>
      <c r="H356" s="22">
        <v>15</v>
      </c>
      <c r="I356" s="22">
        <v>15</v>
      </c>
      <c r="J356" s="22">
        <v>15</v>
      </c>
      <c r="K356" s="22">
        <v>15</v>
      </c>
      <c r="L356" s="22">
        <v>15</v>
      </c>
      <c r="M356" s="22">
        <v>14</v>
      </c>
      <c r="N356" s="22">
        <v>14</v>
      </c>
      <c r="O356" s="26">
        <f t="shared" si="22"/>
        <v>15.5</v>
      </c>
      <c r="P356" s="76">
        <f t="shared" si="23"/>
        <v>3.9380081300812997E-3</v>
      </c>
    </row>
    <row r="357" spans="2:16" ht="15" x14ac:dyDescent="0.25">
      <c r="B357" s="14" t="s">
        <v>22</v>
      </c>
      <c r="C357" s="22">
        <v>14</v>
      </c>
      <c r="D357" s="22">
        <v>14</v>
      </c>
      <c r="E357" s="22">
        <v>14</v>
      </c>
      <c r="F357" s="22">
        <v>14</v>
      </c>
      <c r="G357" s="22">
        <v>14</v>
      </c>
      <c r="H357" s="22">
        <v>14</v>
      </c>
      <c r="I357" s="22">
        <v>14</v>
      </c>
      <c r="J357" s="22">
        <v>14</v>
      </c>
      <c r="K357" s="22">
        <v>14</v>
      </c>
      <c r="L357" s="22">
        <v>14</v>
      </c>
      <c r="M357" s="22">
        <v>14</v>
      </c>
      <c r="N357" s="22">
        <v>14</v>
      </c>
      <c r="O357" s="26">
        <f t="shared" si="22"/>
        <v>14</v>
      </c>
      <c r="P357" s="76">
        <f t="shared" si="23"/>
        <v>3.55691056910569E-3</v>
      </c>
    </row>
    <row r="358" spans="2:16" ht="15" x14ac:dyDescent="0.25">
      <c r="B358" s="14" t="s">
        <v>25</v>
      </c>
      <c r="C358" s="22">
        <v>12</v>
      </c>
      <c r="D358" s="22">
        <v>12</v>
      </c>
      <c r="E358" s="22">
        <v>13</v>
      </c>
      <c r="F358" s="22">
        <v>13</v>
      </c>
      <c r="G358" s="22">
        <v>13</v>
      </c>
      <c r="H358" s="22">
        <v>13</v>
      </c>
      <c r="I358" s="22">
        <v>13</v>
      </c>
      <c r="J358" s="22">
        <v>13</v>
      </c>
      <c r="K358" s="22">
        <v>13</v>
      </c>
      <c r="L358" s="22">
        <v>13</v>
      </c>
      <c r="M358" s="22">
        <v>13</v>
      </c>
      <c r="N358" s="22">
        <v>13</v>
      </c>
      <c r="O358" s="26">
        <f t="shared" si="22"/>
        <v>12.833333333333334</v>
      </c>
      <c r="P358" s="76">
        <f t="shared" si="23"/>
        <v>3.2605013550135497E-3</v>
      </c>
    </row>
    <row r="359" spans="2:16" ht="15" x14ac:dyDescent="0.25">
      <c r="B359" s="14" t="s">
        <v>18</v>
      </c>
      <c r="C359" s="22">
        <v>10</v>
      </c>
      <c r="D359" s="22">
        <v>11</v>
      </c>
      <c r="E359" s="22">
        <v>11</v>
      </c>
      <c r="F359" s="22">
        <v>11</v>
      </c>
      <c r="G359" s="22">
        <v>12</v>
      </c>
      <c r="H359" s="22">
        <v>12</v>
      </c>
      <c r="I359" s="22">
        <v>12</v>
      </c>
      <c r="J359" s="22">
        <v>12</v>
      </c>
      <c r="K359" s="22">
        <v>12</v>
      </c>
      <c r="L359" s="22">
        <v>13</v>
      </c>
      <c r="M359" s="22">
        <v>13</v>
      </c>
      <c r="N359" s="22">
        <v>13</v>
      </c>
      <c r="O359" s="26">
        <f t="shared" si="22"/>
        <v>11.833333333333334</v>
      </c>
      <c r="P359" s="76">
        <f t="shared" si="23"/>
        <v>3.0064363143631431E-3</v>
      </c>
    </row>
    <row r="360" spans="2:16" ht="15" x14ac:dyDescent="0.25">
      <c r="B360" s="14" t="s">
        <v>26</v>
      </c>
      <c r="C360" s="22">
        <v>11</v>
      </c>
      <c r="D360" s="22">
        <v>11</v>
      </c>
      <c r="E360" s="22">
        <v>11</v>
      </c>
      <c r="F360" s="22">
        <v>11</v>
      </c>
      <c r="G360" s="22">
        <v>11</v>
      </c>
      <c r="H360" s="22">
        <v>11</v>
      </c>
      <c r="I360" s="22">
        <v>11</v>
      </c>
      <c r="J360" s="22">
        <v>11</v>
      </c>
      <c r="K360" s="22">
        <v>11</v>
      </c>
      <c r="L360" s="22">
        <v>11</v>
      </c>
      <c r="M360" s="22">
        <v>11</v>
      </c>
      <c r="N360" s="22">
        <v>11</v>
      </c>
      <c r="O360" s="41">
        <f t="shared" si="22"/>
        <v>11</v>
      </c>
      <c r="P360" s="78">
        <f t="shared" si="23"/>
        <v>2.7947154471544707E-3</v>
      </c>
    </row>
    <row r="361" spans="2:16" ht="15.75" thickBot="1" x14ac:dyDescent="0.3">
      <c r="B361" s="14" t="s">
        <v>24</v>
      </c>
      <c r="C361" s="22">
        <v>8</v>
      </c>
      <c r="D361" s="22">
        <v>8</v>
      </c>
      <c r="E361" s="22">
        <v>8</v>
      </c>
      <c r="F361" s="22">
        <v>8</v>
      </c>
      <c r="G361" s="22">
        <v>8</v>
      </c>
      <c r="H361" s="22">
        <v>8</v>
      </c>
      <c r="I361" s="22">
        <v>8</v>
      </c>
      <c r="J361" s="22">
        <v>8</v>
      </c>
      <c r="K361" s="22">
        <v>8</v>
      </c>
      <c r="L361" s="22">
        <v>8</v>
      </c>
      <c r="M361" s="22">
        <v>8</v>
      </c>
      <c r="N361" s="22">
        <v>8</v>
      </c>
      <c r="O361" s="35">
        <f t="shared" si="22"/>
        <v>8</v>
      </c>
      <c r="P361" s="85">
        <f t="shared" si="23"/>
        <v>2.0325203252032514E-3</v>
      </c>
    </row>
    <row r="362" spans="2:16" ht="15.75" thickTop="1" x14ac:dyDescent="0.25">
      <c r="B362" s="68" t="s">
        <v>27</v>
      </c>
      <c r="C362" s="66">
        <f>SUM(C338:C361)</f>
        <v>3865</v>
      </c>
      <c r="D362" s="66">
        <f t="shared" ref="D362:O362" si="24">SUM(D338:D361)</f>
        <v>3908</v>
      </c>
      <c r="E362" s="66">
        <f t="shared" si="24"/>
        <v>3924</v>
      </c>
      <c r="F362" s="66">
        <f t="shared" si="24"/>
        <v>3920</v>
      </c>
      <c r="G362" s="66">
        <f t="shared" si="24"/>
        <v>3909</v>
      </c>
      <c r="H362" s="66">
        <f t="shared" si="24"/>
        <v>3927</v>
      </c>
      <c r="I362" s="66">
        <f t="shared" ref="I362:L362" si="25">SUM(I338:I361)</f>
        <v>3930</v>
      </c>
      <c r="J362" s="66">
        <f t="shared" si="25"/>
        <v>3941</v>
      </c>
      <c r="K362" s="66">
        <f t="shared" si="25"/>
        <v>3954</v>
      </c>
      <c r="L362" s="66">
        <f t="shared" si="25"/>
        <v>3977</v>
      </c>
      <c r="M362" s="66">
        <f t="shared" ref="M362" si="26">SUM(M338:M361)</f>
        <v>3978</v>
      </c>
      <c r="N362" s="66">
        <f t="shared" si="24"/>
        <v>3999</v>
      </c>
      <c r="O362" s="41">
        <f t="shared" si="24"/>
        <v>3936.0000000000009</v>
      </c>
      <c r="P362" s="77">
        <f>SUM(P338:P361)</f>
        <v>0.99999999999999967</v>
      </c>
    </row>
    <row r="363" spans="2:16" ht="15" x14ac:dyDescent="0.25">
      <c r="B363" s="19"/>
      <c r="C363" s="36"/>
      <c r="D363" s="36"/>
      <c r="E363" s="36"/>
      <c r="F363" s="36"/>
      <c r="G363" s="36"/>
      <c r="H363" s="22"/>
      <c r="I363" s="30"/>
    </row>
    <row r="364" spans="2:16" ht="15" x14ac:dyDescent="0.25">
      <c r="B364" s="19"/>
      <c r="C364" s="36"/>
      <c r="D364" s="36"/>
      <c r="E364" s="36"/>
      <c r="F364" s="36"/>
      <c r="G364" s="36"/>
      <c r="H364" s="22"/>
      <c r="I364" s="30"/>
    </row>
    <row r="365" spans="2:16" ht="15" x14ac:dyDescent="0.25">
      <c r="B365" s="19"/>
      <c r="C365" s="36"/>
      <c r="D365" s="36"/>
      <c r="E365" s="36"/>
      <c r="F365" s="36"/>
      <c r="G365" s="36"/>
      <c r="H365" s="22"/>
      <c r="I365" s="30"/>
    </row>
    <row r="366" spans="2:16" ht="15" x14ac:dyDescent="0.25">
      <c r="B366" s="19"/>
      <c r="C366" s="36"/>
      <c r="D366" s="36"/>
      <c r="E366" s="36"/>
      <c r="F366" s="36"/>
      <c r="G366" s="36"/>
      <c r="H366" s="22"/>
      <c r="I366" s="30"/>
    </row>
    <row r="367" spans="2:16" ht="15" x14ac:dyDescent="0.25">
      <c r="B367" s="19"/>
      <c r="C367" s="36"/>
      <c r="D367" s="36"/>
      <c r="E367" s="36"/>
      <c r="F367" s="36"/>
      <c r="G367" s="36"/>
      <c r="H367" s="22"/>
      <c r="I367" s="30"/>
    </row>
    <row r="368" spans="2:16" ht="15" x14ac:dyDescent="0.25">
      <c r="B368" s="19"/>
      <c r="C368" s="36"/>
      <c r="D368" s="36"/>
      <c r="E368" s="36"/>
      <c r="F368" s="36"/>
      <c r="G368" s="36"/>
      <c r="H368" s="22"/>
      <c r="I368" s="30"/>
    </row>
    <row r="369" spans="2:9" ht="15" x14ac:dyDescent="0.25">
      <c r="B369" s="19"/>
      <c r="C369" s="36"/>
      <c r="D369" s="36"/>
      <c r="E369" s="36"/>
      <c r="F369" s="36"/>
      <c r="G369" s="36"/>
      <c r="H369" s="22"/>
      <c r="I369" s="30"/>
    </row>
    <row r="370" spans="2:9" ht="15" x14ac:dyDescent="0.25">
      <c r="B370" s="19"/>
      <c r="C370" s="36"/>
      <c r="D370" s="36"/>
      <c r="E370" s="36"/>
      <c r="F370" s="36"/>
      <c r="G370" s="36"/>
      <c r="H370" s="22"/>
      <c r="I370" s="30"/>
    </row>
    <row r="371" spans="2:9" ht="15" x14ac:dyDescent="0.25">
      <c r="B371" s="19"/>
      <c r="C371" s="36"/>
      <c r="D371" s="36"/>
      <c r="E371" s="36"/>
      <c r="F371" s="36"/>
      <c r="G371" s="36"/>
      <c r="H371" s="22"/>
      <c r="I371" s="30"/>
    </row>
    <row r="372" spans="2:9" ht="15" x14ac:dyDescent="0.25">
      <c r="B372" s="19"/>
      <c r="C372" s="36"/>
      <c r="D372" s="36"/>
      <c r="E372" s="36"/>
      <c r="F372" s="36"/>
      <c r="G372" s="36"/>
      <c r="H372" s="22"/>
      <c r="I372" s="30"/>
    </row>
    <row r="373" spans="2:9" ht="15" x14ac:dyDescent="0.25">
      <c r="B373" s="19"/>
      <c r="C373" s="36"/>
      <c r="D373" s="36"/>
      <c r="E373" s="36"/>
      <c r="F373" s="36"/>
      <c r="G373" s="36"/>
      <c r="H373" s="22"/>
      <c r="I373" s="30"/>
    </row>
    <row r="374" spans="2:9" ht="15" x14ac:dyDescent="0.25">
      <c r="B374" s="19"/>
      <c r="C374" s="36"/>
      <c r="D374" s="36"/>
      <c r="E374" s="36"/>
      <c r="F374" s="36"/>
      <c r="G374" s="36"/>
      <c r="H374" s="22"/>
      <c r="I374" s="30"/>
    </row>
    <row r="375" spans="2:9" ht="15" x14ac:dyDescent="0.25">
      <c r="B375" s="19"/>
      <c r="C375" s="36"/>
      <c r="D375" s="36"/>
      <c r="E375" s="36"/>
      <c r="F375" s="36"/>
      <c r="G375" s="36"/>
      <c r="H375" s="22"/>
      <c r="I375" s="30"/>
    </row>
    <row r="376" spans="2:9" ht="15" x14ac:dyDescent="0.25">
      <c r="B376" s="19"/>
      <c r="C376" s="36"/>
      <c r="D376" s="36"/>
      <c r="E376" s="36"/>
      <c r="F376" s="36"/>
      <c r="G376" s="36"/>
      <c r="H376" s="22"/>
      <c r="I376" s="30"/>
    </row>
    <row r="377" spans="2:9" ht="15" x14ac:dyDescent="0.25">
      <c r="B377" s="19"/>
      <c r="C377" s="36"/>
      <c r="D377" s="36"/>
      <c r="E377" s="36"/>
      <c r="F377" s="36"/>
      <c r="G377" s="36"/>
      <c r="H377" s="22"/>
      <c r="I377" s="30"/>
    </row>
    <row r="378" spans="2:9" ht="15" x14ac:dyDescent="0.25">
      <c r="B378" s="19"/>
      <c r="C378" s="36"/>
      <c r="D378" s="36"/>
      <c r="E378" s="36"/>
      <c r="F378" s="36"/>
      <c r="G378" s="36"/>
      <c r="H378" s="22"/>
      <c r="I378" s="30"/>
    </row>
    <row r="379" spans="2:9" ht="15" x14ac:dyDescent="0.25">
      <c r="B379" s="19"/>
      <c r="C379" s="36"/>
      <c r="D379" s="36"/>
      <c r="E379" s="36"/>
      <c r="F379" s="36"/>
      <c r="G379" s="36"/>
      <c r="H379" s="22"/>
      <c r="I379" s="30"/>
    </row>
    <row r="380" spans="2:9" ht="15" x14ac:dyDescent="0.25">
      <c r="B380" s="19"/>
      <c r="C380" s="36"/>
      <c r="D380" s="36"/>
      <c r="E380" s="36"/>
      <c r="F380" s="36"/>
      <c r="G380" s="36"/>
      <c r="H380" s="22"/>
      <c r="I380" s="30"/>
    </row>
    <row r="381" spans="2:9" ht="15" x14ac:dyDescent="0.25">
      <c r="B381" s="19"/>
      <c r="C381" s="36"/>
      <c r="D381" s="36"/>
      <c r="E381" s="36"/>
      <c r="F381" s="36"/>
      <c r="G381" s="36"/>
      <c r="H381" s="22"/>
      <c r="I381" s="30"/>
    </row>
    <row r="382" spans="2:9" ht="15" x14ac:dyDescent="0.25">
      <c r="B382" s="19"/>
      <c r="C382" s="36"/>
      <c r="D382" s="36"/>
      <c r="E382" s="36"/>
      <c r="F382" s="36"/>
      <c r="G382" s="36"/>
      <c r="H382" s="22"/>
      <c r="I382" s="30"/>
    </row>
    <row r="383" spans="2:9" ht="15" x14ac:dyDescent="0.25">
      <c r="B383" s="19"/>
      <c r="C383" s="36"/>
      <c r="D383" s="36"/>
      <c r="E383" s="36"/>
      <c r="F383" s="36"/>
      <c r="G383" s="36"/>
      <c r="H383" s="22"/>
      <c r="I383" s="30"/>
    </row>
    <row r="384" spans="2:9" x14ac:dyDescent="0.2">
      <c r="C384" s="22"/>
    </row>
    <row r="385" spans="1:15" ht="23.25" x14ac:dyDescent="0.35">
      <c r="A385" s="44"/>
      <c r="B385" s="17" t="s">
        <v>78</v>
      </c>
      <c r="C385" s="50"/>
      <c r="D385" s="50"/>
      <c r="E385" s="50"/>
      <c r="F385" s="47"/>
      <c r="G385" s="47"/>
      <c r="H385" s="47"/>
      <c r="I385" s="47"/>
      <c r="J385" s="48"/>
      <c r="K385" s="48"/>
      <c r="L385" s="48"/>
      <c r="M385" s="48"/>
      <c r="N385" s="48"/>
      <c r="O385" s="34"/>
    </row>
    <row r="386" spans="1:15" ht="18" x14ac:dyDescent="0.25">
      <c r="A386" s="44"/>
      <c r="B386" s="61"/>
      <c r="C386" s="50"/>
      <c r="D386" s="50"/>
      <c r="E386" s="50"/>
      <c r="F386" s="47"/>
      <c r="G386" s="47"/>
      <c r="H386" s="47"/>
      <c r="I386" s="47"/>
      <c r="J386" s="48"/>
      <c r="K386" s="48"/>
      <c r="L386" s="48"/>
      <c r="M386" s="48"/>
      <c r="N386" s="48"/>
      <c r="O386" s="34"/>
    </row>
    <row r="387" spans="1:15" x14ac:dyDescent="0.2">
      <c r="B387" s="14" t="s">
        <v>163</v>
      </c>
      <c r="C387" s="58">
        <v>13</v>
      </c>
      <c r="D387" s="58">
        <v>13</v>
      </c>
      <c r="E387" s="22"/>
      <c r="F387" s="22"/>
    </row>
    <row r="388" spans="1:15" ht="30.75" thickBot="1" x14ac:dyDescent="0.25">
      <c r="B388" s="37" t="s">
        <v>3</v>
      </c>
      <c r="C388" s="28" t="s">
        <v>69</v>
      </c>
      <c r="D388" s="28" t="s">
        <v>70</v>
      </c>
      <c r="E388" s="28" t="s">
        <v>71</v>
      </c>
      <c r="F388" s="28" t="s">
        <v>112</v>
      </c>
      <c r="G388" s="28" t="s">
        <v>113</v>
      </c>
    </row>
    <row r="389" spans="1:15" x14ac:dyDescent="0.2">
      <c r="B389" s="14" t="s">
        <v>4</v>
      </c>
      <c r="C389" s="23">
        <f>+VLOOKUP($B389,$B$234:$O$257,C$387,0)</f>
        <v>678</v>
      </c>
      <c r="D389" s="23">
        <f>+VLOOKUP($B389,$B$286:$O$309,D$387,0)</f>
        <v>564</v>
      </c>
      <c r="E389" s="23">
        <f>+VLOOKUP($B389,$B$338:$O$361,D$387,0)</f>
        <v>1243</v>
      </c>
      <c r="F389" s="89">
        <f>+C389/$E389</f>
        <v>0.54545454545454541</v>
      </c>
      <c r="G389" s="89">
        <f>+D389/$E389</f>
        <v>0.45374094931617054</v>
      </c>
      <c r="H389" s="52" t="b">
        <f>+G389&gt;F389</f>
        <v>0</v>
      </c>
    </row>
    <row r="390" spans="1:15" x14ac:dyDescent="0.2">
      <c r="B390" s="14" t="s">
        <v>5</v>
      </c>
      <c r="C390" s="23">
        <f>+VLOOKUP($B390,$B$234:$O$257,C$387,0)</f>
        <v>579</v>
      </c>
      <c r="D390" s="23">
        <f>+VLOOKUP($B390,$B$286:$O$309,D$387,0)</f>
        <v>642</v>
      </c>
      <c r="E390" s="23">
        <f>+VLOOKUP($B390,$B$338:$O$361,D$387,0)</f>
        <v>1221</v>
      </c>
      <c r="F390" s="89">
        <f>+C390/$E390</f>
        <v>0.47420147420147418</v>
      </c>
      <c r="G390" s="89">
        <f>+D390/$E390</f>
        <v>0.52579852579852582</v>
      </c>
      <c r="H390" s="52" t="b">
        <f t="shared" ref="H390:H412" si="27">+G390&gt;F390</f>
        <v>1</v>
      </c>
    </row>
    <row r="391" spans="1:15" x14ac:dyDescent="0.2">
      <c r="B391" s="14" t="s">
        <v>6</v>
      </c>
      <c r="C391" s="23">
        <f>+VLOOKUP($B391,$B$234:$O$257,C$387,0)</f>
        <v>144</v>
      </c>
      <c r="D391" s="23">
        <f>+VLOOKUP($B391,$B$286:$O$309,D$387,0)</f>
        <v>55</v>
      </c>
      <c r="E391" s="23">
        <f>+VLOOKUP($B391,$B$338:$O$361,D$387,0)</f>
        <v>199</v>
      </c>
      <c r="F391" s="89">
        <f>+C391/$E391</f>
        <v>0.72361809045226133</v>
      </c>
      <c r="G391" s="89">
        <f>+D391/$E391</f>
        <v>0.27638190954773867</v>
      </c>
      <c r="H391" s="52" t="b">
        <f t="shared" si="27"/>
        <v>0</v>
      </c>
    </row>
    <row r="392" spans="1:15" x14ac:dyDescent="0.2">
      <c r="B392" s="14" t="s">
        <v>7</v>
      </c>
      <c r="C392" s="23">
        <f>+VLOOKUP($B392,$B$234:$O$257,C$387,0)</f>
        <v>106</v>
      </c>
      <c r="D392" s="23">
        <f>+VLOOKUP($B392,$B$286:$O$309,D$387,0)</f>
        <v>89</v>
      </c>
      <c r="E392" s="23">
        <f>+VLOOKUP($B392,$B$338:$O$361,D$387,0)</f>
        <v>194</v>
      </c>
      <c r="F392" s="89">
        <f>+C392/$E392</f>
        <v>0.54639175257731953</v>
      </c>
      <c r="G392" s="89">
        <f>+D392/$E392</f>
        <v>0.45876288659793812</v>
      </c>
      <c r="H392" s="52" t="b">
        <f t="shared" si="27"/>
        <v>0</v>
      </c>
    </row>
    <row r="393" spans="1:15" x14ac:dyDescent="0.2">
      <c r="B393" s="14" t="s">
        <v>8</v>
      </c>
      <c r="C393" s="23">
        <f>+VLOOKUP($B393,$B$234:$O$257,C$387,0)</f>
        <v>93</v>
      </c>
      <c r="D393" s="23">
        <f>+VLOOKUP($B393,$B$286:$O$309,D$387,0)</f>
        <v>37</v>
      </c>
      <c r="E393" s="23">
        <f>+VLOOKUP($B393,$B$338:$O$361,D$387,0)</f>
        <v>130</v>
      </c>
      <c r="F393" s="89">
        <f>+C393/$E393</f>
        <v>0.7153846153846154</v>
      </c>
      <c r="G393" s="89">
        <f>+D393/$E393</f>
        <v>0.2846153846153846</v>
      </c>
      <c r="H393" s="52" t="b">
        <f t="shared" si="27"/>
        <v>0</v>
      </c>
    </row>
    <row r="394" spans="1:15" x14ac:dyDescent="0.2">
      <c r="B394" s="14" t="s">
        <v>14</v>
      </c>
      <c r="C394" s="23">
        <f>+VLOOKUP($B394,$B$234:$O$257,C$387,0)</f>
        <v>87</v>
      </c>
      <c r="D394" s="23">
        <f>+VLOOKUP($B394,$B$286:$O$309,D$387,0)</f>
        <v>41</v>
      </c>
      <c r="E394" s="23">
        <f>+VLOOKUP($B394,$B$338:$O$361,D$387,0)</f>
        <v>128</v>
      </c>
      <c r="F394" s="89">
        <f>+C394/$E394</f>
        <v>0.6796875</v>
      </c>
      <c r="G394" s="89">
        <f>+D394/$E394</f>
        <v>0.3203125</v>
      </c>
      <c r="H394" s="52" t="b">
        <f t="shared" si="27"/>
        <v>0</v>
      </c>
    </row>
    <row r="395" spans="1:15" x14ac:dyDescent="0.2">
      <c r="B395" s="14" t="s">
        <v>9</v>
      </c>
      <c r="C395" s="23">
        <f>+VLOOKUP($B395,$B$234:$O$257,C$387,0)</f>
        <v>94</v>
      </c>
      <c r="D395" s="23">
        <f>+VLOOKUP($B395,$B$286:$O$309,D$387,0)</f>
        <v>26</v>
      </c>
      <c r="E395" s="23">
        <f>+VLOOKUP($B395,$B$338:$O$361,D$387,0)</f>
        <v>120</v>
      </c>
      <c r="F395" s="89">
        <f>+C395/$E395</f>
        <v>0.78333333333333333</v>
      </c>
      <c r="G395" s="89">
        <f>+D395/$E395</f>
        <v>0.21666666666666667</v>
      </c>
      <c r="H395" s="52" t="b">
        <f t="shared" si="27"/>
        <v>0</v>
      </c>
    </row>
    <row r="396" spans="1:15" x14ac:dyDescent="0.2">
      <c r="B396" s="38" t="s">
        <v>11</v>
      </c>
      <c r="C396" s="23">
        <f>+VLOOKUP($B396,$B$234:$O$257,C$387,0)</f>
        <v>73</v>
      </c>
      <c r="D396" s="23">
        <f>+VLOOKUP($B396,$B$286:$O$309,D$387,0)</f>
        <v>36</v>
      </c>
      <c r="E396" s="23">
        <f>+VLOOKUP($B396,$B$338:$O$361,D$387,0)</f>
        <v>109</v>
      </c>
      <c r="F396" s="89">
        <f>+C396/$E396</f>
        <v>0.66972477064220182</v>
      </c>
      <c r="G396" s="89">
        <f>+D396/$E396</f>
        <v>0.33027522935779818</v>
      </c>
      <c r="H396" s="52" t="b">
        <f t="shared" si="27"/>
        <v>0</v>
      </c>
    </row>
    <row r="397" spans="1:15" x14ac:dyDescent="0.2">
      <c r="B397" s="14" t="s">
        <v>10</v>
      </c>
      <c r="C397" s="23">
        <f>+VLOOKUP($B397,$B$234:$O$257,C$387,0)</f>
        <v>78</v>
      </c>
      <c r="D397" s="23">
        <f>+VLOOKUP($B397,$B$286:$O$309,D$387,0)</f>
        <v>20</v>
      </c>
      <c r="E397" s="23">
        <f>+VLOOKUP($B397,$B$338:$O$361,D$387,0)</f>
        <v>98</v>
      </c>
      <c r="F397" s="89">
        <f>+C397/$E397</f>
        <v>0.79591836734693877</v>
      </c>
      <c r="G397" s="89">
        <f>+D397/$E397</f>
        <v>0.20408163265306123</v>
      </c>
      <c r="H397" s="52" t="b">
        <f t="shared" si="27"/>
        <v>0</v>
      </c>
    </row>
    <row r="398" spans="1:15" x14ac:dyDescent="0.2">
      <c r="B398" s="14" t="s">
        <v>12</v>
      </c>
      <c r="C398" s="23">
        <f>+VLOOKUP($B398,$B$234:$O$257,C$387,0)</f>
        <v>43</v>
      </c>
      <c r="D398" s="23">
        <f>+VLOOKUP($B398,$B$286:$O$309,D$387,0)</f>
        <v>42</v>
      </c>
      <c r="E398" s="23">
        <f>+VLOOKUP($B398,$B$338:$O$361,D$387,0)</f>
        <v>85</v>
      </c>
      <c r="F398" s="89">
        <f>+C398/$E398</f>
        <v>0.50588235294117645</v>
      </c>
      <c r="G398" s="89">
        <f>+D398/$E398</f>
        <v>0.49411764705882355</v>
      </c>
      <c r="H398" s="52" t="b">
        <f t="shared" si="27"/>
        <v>0</v>
      </c>
    </row>
    <row r="399" spans="1:15" x14ac:dyDescent="0.2">
      <c r="B399" s="14" t="s">
        <v>13</v>
      </c>
      <c r="C399" s="23">
        <f>+VLOOKUP($B399,$B$234:$O$257,C$387,0)</f>
        <v>59</v>
      </c>
      <c r="D399" s="23">
        <f>+VLOOKUP($B399,$B$286:$O$309,D$387,0)</f>
        <v>16</v>
      </c>
      <c r="E399" s="23">
        <f>+VLOOKUP($B399,$B$338:$O$361,D$387,0)</f>
        <v>75</v>
      </c>
      <c r="F399" s="89">
        <f>+C399/$E399</f>
        <v>0.78666666666666663</v>
      </c>
      <c r="G399" s="89">
        <f>+D399/$E399</f>
        <v>0.21333333333333335</v>
      </c>
      <c r="H399" s="52" t="b">
        <f t="shared" si="27"/>
        <v>0</v>
      </c>
    </row>
    <row r="400" spans="1:15" x14ac:dyDescent="0.2">
      <c r="B400" s="14" t="s">
        <v>17</v>
      </c>
      <c r="C400" s="23">
        <f>+VLOOKUP($B400,$B$234:$O$257,C$387,0)</f>
        <v>45</v>
      </c>
      <c r="D400" s="23">
        <f>+VLOOKUP($B400,$B$286:$O$309,D$387,0)</f>
        <v>28</v>
      </c>
      <c r="E400" s="23">
        <f>+VLOOKUP($B400,$B$338:$O$361,D$387,0)</f>
        <v>73</v>
      </c>
      <c r="F400" s="89">
        <f>+C400/$E400</f>
        <v>0.61643835616438358</v>
      </c>
      <c r="G400" s="89">
        <f>+D400/$E400</f>
        <v>0.38356164383561642</v>
      </c>
      <c r="H400" s="52" t="b">
        <f t="shared" si="27"/>
        <v>0</v>
      </c>
    </row>
    <row r="401" spans="2:8" x14ac:dyDescent="0.2">
      <c r="B401" s="14" t="s">
        <v>16</v>
      </c>
      <c r="C401" s="23">
        <f>+VLOOKUP($B401,$B$234:$O$257,C$387,0)</f>
        <v>32</v>
      </c>
      <c r="D401" s="23">
        <f>+VLOOKUP($B401,$B$286:$O$309,D$387,0)</f>
        <v>37</v>
      </c>
      <c r="E401" s="23">
        <f>+VLOOKUP($B401,$B$338:$O$361,D$387,0)</f>
        <v>69</v>
      </c>
      <c r="F401" s="89">
        <f>+C401/$E401</f>
        <v>0.46376811594202899</v>
      </c>
      <c r="G401" s="89">
        <f>+D401/$E401</f>
        <v>0.53623188405797106</v>
      </c>
      <c r="H401" s="52" t="b">
        <f t="shared" si="27"/>
        <v>1</v>
      </c>
    </row>
    <row r="402" spans="2:8" x14ac:dyDescent="0.2">
      <c r="B402" s="14" t="s">
        <v>15</v>
      </c>
      <c r="C402" s="23">
        <f>+VLOOKUP($B402,$B$234:$O$257,C$387,0)</f>
        <v>36</v>
      </c>
      <c r="D402" s="23">
        <f>+VLOOKUP($B402,$B$286:$O$309,D$387,0)</f>
        <v>21</v>
      </c>
      <c r="E402" s="23">
        <f>+VLOOKUP($B402,$B$338:$O$361,D$387,0)</f>
        <v>57</v>
      </c>
      <c r="F402" s="89">
        <f>+C402/$E402</f>
        <v>0.63157894736842102</v>
      </c>
      <c r="G402" s="89">
        <f>+D402/$E402</f>
        <v>0.36842105263157893</v>
      </c>
      <c r="H402" s="52" t="b">
        <f t="shared" si="27"/>
        <v>0</v>
      </c>
    </row>
    <row r="403" spans="2:8" x14ac:dyDescent="0.2">
      <c r="B403" s="14" t="s">
        <v>108</v>
      </c>
      <c r="C403" s="23">
        <f>+VLOOKUP($B403,$B$234:$O$257,C$387,0)</f>
        <v>26</v>
      </c>
      <c r="D403" s="23">
        <f>+VLOOKUP($B403,$B$286:$O$309,D$387,0)</f>
        <v>11</v>
      </c>
      <c r="E403" s="23">
        <f>+VLOOKUP($B403,$B$338:$O$361,D$387,0)</f>
        <v>37</v>
      </c>
      <c r="F403" s="89">
        <f>+C403/$E403</f>
        <v>0.70270270270270274</v>
      </c>
      <c r="G403" s="89">
        <f>+D403/$E403</f>
        <v>0.29729729729729731</v>
      </c>
      <c r="H403" s="52" t="b">
        <f t="shared" si="27"/>
        <v>0</v>
      </c>
    </row>
    <row r="404" spans="2:8" x14ac:dyDescent="0.2">
      <c r="B404" s="14" t="s">
        <v>19</v>
      </c>
      <c r="C404" s="23">
        <f>+VLOOKUP($B404,$B$234:$O$257,C$387,0)</f>
        <v>33</v>
      </c>
      <c r="D404" s="23">
        <f>+VLOOKUP($B404,$B$286:$O$309,D$387,0)</f>
        <v>3</v>
      </c>
      <c r="E404" s="23">
        <f>+VLOOKUP($B404,$B$338:$O$361,D$387,0)</f>
        <v>36</v>
      </c>
      <c r="F404" s="89">
        <f>+C404/$E404</f>
        <v>0.91666666666666663</v>
      </c>
      <c r="G404" s="89">
        <f>+D404/$E404</f>
        <v>8.3333333333333329E-2</v>
      </c>
      <c r="H404" s="52" t="b">
        <f t="shared" si="27"/>
        <v>0</v>
      </c>
    </row>
    <row r="405" spans="2:8" x14ac:dyDescent="0.2">
      <c r="B405" s="14" t="s">
        <v>21</v>
      </c>
      <c r="C405" s="23">
        <f>+VLOOKUP($B405,$B$234:$O$257,C$387,0)</f>
        <v>26</v>
      </c>
      <c r="D405" s="23">
        <f>+VLOOKUP($B405,$B$286:$O$309,D$387,0)</f>
        <v>9</v>
      </c>
      <c r="E405" s="23">
        <f>+VLOOKUP($B405,$B$338:$O$361,D$387,0)</f>
        <v>35</v>
      </c>
      <c r="F405" s="89">
        <f>+C405/$E405</f>
        <v>0.74285714285714288</v>
      </c>
      <c r="G405" s="89">
        <f>+D405/$E405</f>
        <v>0.25714285714285712</v>
      </c>
      <c r="H405" s="52" t="b">
        <f t="shared" si="27"/>
        <v>0</v>
      </c>
    </row>
    <row r="406" spans="2:8" x14ac:dyDescent="0.2">
      <c r="B406" s="14" t="s">
        <v>20</v>
      </c>
      <c r="C406" s="23">
        <f>+VLOOKUP($B406,$B$234:$O$257,C$387,0)</f>
        <v>14</v>
      </c>
      <c r="D406" s="23">
        <f>+VLOOKUP($B406,$B$286:$O$309,D$387,0)</f>
        <v>3</v>
      </c>
      <c r="E406" s="23">
        <f>+VLOOKUP($B406,$B$338:$O$361,D$387,0)</f>
        <v>17</v>
      </c>
      <c r="F406" s="89">
        <f>+C406/$E406</f>
        <v>0.82352941176470584</v>
      </c>
      <c r="G406" s="89">
        <f>+D406/$E406</f>
        <v>0.17647058823529413</v>
      </c>
      <c r="H406" s="52" t="b">
        <f t="shared" si="27"/>
        <v>0</v>
      </c>
    </row>
    <row r="407" spans="2:8" x14ac:dyDescent="0.2">
      <c r="B407" s="14" t="s">
        <v>23</v>
      </c>
      <c r="C407" s="23">
        <f>+VLOOKUP($B407,$B$234:$O$257,C$387,0)</f>
        <v>13</v>
      </c>
      <c r="D407" s="23">
        <f>+VLOOKUP($B407,$B$286:$O$309,D$387,0)</f>
        <v>1</v>
      </c>
      <c r="E407" s="23">
        <f>+VLOOKUP($B407,$B$338:$O$361,D$387,0)</f>
        <v>14</v>
      </c>
      <c r="F407" s="89">
        <f>+C407/$E407</f>
        <v>0.9285714285714286</v>
      </c>
      <c r="G407" s="89">
        <f>+D407/$E407</f>
        <v>7.1428571428571425E-2</v>
      </c>
      <c r="H407" s="52" t="b">
        <f t="shared" si="27"/>
        <v>0</v>
      </c>
    </row>
    <row r="408" spans="2:8" x14ac:dyDescent="0.2">
      <c r="B408" s="14" t="s">
        <v>22</v>
      </c>
      <c r="C408" s="23">
        <f>+VLOOKUP($B408,$B$234:$O$257,C$387,0)</f>
        <v>9</v>
      </c>
      <c r="D408" s="23">
        <f>+VLOOKUP($B408,$B$286:$O$309,D$387,0)</f>
        <v>5</v>
      </c>
      <c r="E408" s="23">
        <f>+VLOOKUP($B408,$B$338:$O$361,D$387,0)</f>
        <v>14</v>
      </c>
      <c r="F408" s="89">
        <f>+C408/$E408</f>
        <v>0.6428571428571429</v>
      </c>
      <c r="G408" s="89">
        <f>+D408/$E408</f>
        <v>0.35714285714285715</v>
      </c>
      <c r="H408" s="52" t="b">
        <f t="shared" si="27"/>
        <v>0</v>
      </c>
    </row>
    <row r="409" spans="2:8" x14ac:dyDescent="0.2">
      <c r="B409" s="14" t="s">
        <v>25</v>
      </c>
      <c r="C409" s="23">
        <f>+VLOOKUP($B409,$B$234:$O$257,C$387,0)</f>
        <v>11</v>
      </c>
      <c r="D409" s="23">
        <f>+VLOOKUP($B409,$B$286:$O$309,D$387,0)</f>
        <v>2</v>
      </c>
      <c r="E409" s="23">
        <f>+VLOOKUP($B409,$B$338:$O$361,D$387,0)</f>
        <v>13</v>
      </c>
      <c r="F409" s="89">
        <f>+C409/$E409</f>
        <v>0.84615384615384615</v>
      </c>
      <c r="G409" s="89">
        <f>+D409/$E409</f>
        <v>0.15384615384615385</v>
      </c>
      <c r="H409" s="52" t="b">
        <f t="shared" si="27"/>
        <v>0</v>
      </c>
    </row>
    <row r="410" spans="2:8" x14ac:dyDescent="0.2">
      <c r="B410" s="14" t="s">
        <v>18</v>
      </c>
      <c r="C410" s="23">
        <f>+VLOOKUP($B410,$B$234:$O$257,C$387,0)</f>
        <v>7</v>
      </c>
      <c r="D410" s="23">
        <f>+VLOOKUP($B410,$B$286:$O$309,D$387,0)</f>
        <v>6</v>
      </c>
      <c r="E410" s="23">
        <f>+VLOOKUP($B410,$B$338:$O$361,D$387,0)</f>
        <v>13</v>
      </c>
      <c r="F410" s="89">
        <f>+C410/$E410</f>
        <v>0.53846153846153844</v>
      </c>
      <c r="G410" s="89">
        <f>+D410/$E410</f>
        <v>0.46153846153846156</v>
      </c>
      <c r="H410" s="52" t="b">
        <f t="shared" si="27"/>
        <v>0</v>
      </c>
    </row>
    <row r="411" spans="2:8" x14ac:dyDescent="0.2">
      <c r="B411" s="56" t="s">
        <v>26</v>
      </c>
      <c r="C411" s="23">
        <f>+VLOOKUP($B411,$B$234:$O$257,C$387,0)</f>
        <v>10</v>
      </c>
      <c r="D411" s="73">
        <f>+VLOOKUP($B411,$B$286:$O$309,D$387,0)</f>
        <v>1</v>
      </c>
      <c r="E411" s="23">
        <f>+VLOOKUP($B411,$B$338:$O$361,D$387,0)</f>
        <v>11</v>
      </c>
      <c r="F411" s="89">
        <f>+C411/$E411</f>
        <v>0.90909090909090906</v>
      </c>
      <c r="G411" s="89">
        <f>+D411/$E411</f>
        <v>9.0909090909090912E-2</v>
      </c>
      <c r="H411" s="52" t="b">
        <f t="shared" si="27"/>
        <v>0</v>
      </c>
    </row>
    <row r="412" spans="2:8" ht="15" thickBot="1" x14ac:dyDescent="0.25">
      <c r="B412" s="25" t="s">
        <v>24</v>
      </c>
      <c r="C412" s="39">
        <f t="shared" ref="C389:C412" si="28">+VLOOKUP($B412,$B$234:$O$257,C$387,0)</f>
        <v>7</v>
      </c>
      <c r="D412" s="39">
        <f t="shared" ref="D389:D412" si="29">+VLOOKUP($B412,$B$286:$O$309,D$387,0)</f>
        <v>1</v>
      </c>
      <c r="E412" s="39">
        <f t="shared" ref="E391:E412" si="30">+VLOOKUP($B412,$B$338:$O$361,D$387,0)</f>
        <v>8</v>
      </c>
      <c r="F412" s="90">
        <f t="shared" ref="F391:F412" si="31">+C412/$E412</f>
        <v>0.875</v>
      </c>
      <c r="G412" s="90">
        <f t="shared" ref="G391:G412" si="32">+D412/$E412</f>
        <v>0.125</v>
      </c>
      <c r="H412" s="52" t="b">
        <f t="shared" si="27"/>
        <v>0</v>
      </c>
    </row>
    <row r="413" spans="2:8" ht="15.75" thickTop="1" x14ac:dyDescent="0.25">
      <c r="B413" s="14" t="s">
        <v>2</v>
      </c>
      <c r="C413" s="24">
        <f>+SUM(C389:C412)</f>
        <v>2303</v>
      </c>
      <c r="D413" s="24">
        <f>+SUM(D389:D412)</f>
        <v>1696</v>
      </c>
      <c r="E413" s="24">
        <f>SUM(E389:E412)</f>
        <v>3999</v>
      </c>
      <c r="F413" s="77">
        <f>AVERAGE(F389:F412)</f>
        <v>0.70266415323339382</v>
      </c>
      <c r="G413" s="77">
        <f>AVERAGE(G389:G412)</f>
        <v>0.29751710234768847</v>
      </c>
    </row>
    <row r="414" spans="2:8" x14ac:dyDescent="0.2">
      <c r="C414" s="22"/>
    </row>
    <row r="415" spans="2:8" x14ac:dyDescent="0.2">
      <c r="C415" s="22"/>
    </row>
    <row r="416" spans="2:8" x14ac:dyDescent="0.2">
      <c r="C416" s="22"/>
    </row>
    <row r="417" spans="3:3" x14ac:dyDescent="0.2">
      <c r="C417" s="22"/>
    </row>
    <row r="418" spans="3:3" x14ac:dyDescent="0.2">
      <c r="C418" s="22"/>
    </row>
    <row r="419" spans="3:3" x14ac:dyDescent="0.2">
      <c r="C419" s="22"/>
    </row>
    <row r="420" spans="3:3" x14ac:dyDescent="0.2">
      <c r="C420" s="22"/>
    </row>
    <row r="421" spans="3:3" x14ac:dyDescent="0.2">
      <c r="C421" s="22"/>
    </row>
    <row r="422" spans="3:3" x14ac:dyDescent="0.2">
      <c r="C422" s="22"/>
    </row>
    <row r="423" spans="3:3" x14ac:dyDescent="0.2">
      <c r="C423" s="22"/>
    </row>
    <row r="424" spans="3:3" x14ac:dyDescent="0.2">
      <c r="C424" s="22"/>
    </row>
    <row r="425" spans="3:3" x14ac:dyDescent="0.2">
      <c r="C425" s="22"/>
    </row>
    <row r="426" spans="3:3" x14ac:dyDescent="0.2">
      <c r="C426" s="22"/>
    </row>
    <row r="427" spans="3:3" x14ac:dyDescent="0.2">
      <c r="C427" s="22"/>
    </row>
    <row r="428" spans="3:3" x14ac:dyDescent="0.2">
      <c r="C428" s="22"/>
    </row>
    <row r="429" spans="3:3" x14ac:dyDescent="0.2">
      <c r="C429" s="22"/>
    </row>
    <row r="430" spans="3:3" x14ac:dyDescent="0.2">
      <c r="C430" s="22"/>
    </row>
    <row r="431" spans="3:3" x14ac:dyDescent="0.2">
      <c r="C431" s="22"/>
    </row>
    <row r="432" spans="3:3" x14ac:dyDescent="0.2">
      <c r="C432" s="22"/>
    </row>
    <row r="433" spans="2:17" x14ac:dyDescent="0.2">
      <c r="C433" s="22"/>
    </row>
    <row r="434" spans="2:17" x14ac:dyDescent="0.2">
      <c r="C434" s="22"/>
    </row>
    <row r="435" spans="2:17" x14ac:dyDescent="0.2">
      <c r="C435" s="22"/>
    </row>
    <row r="436" spans="2:17" x14ac:dyDescent="0.2">
      <c r="C436" s="22"/>
    </row>
    <row r="437" spans="2:17" x14ac:dyDescent="0.2">
      <c r="C437" s="22"/>
    </row>
    <row r="438" spans="2:17" x14ac:dyDescent="0.2">
      <c r="C438" s="22"/>
    </row>
    <row r="439" spans="2:17" ht="26.25" x14ac:dyDescent="0.4">
      <c r="B439" s="16" t="s">
        <v>79</v>
      </c>
      <c r="C439" s="22"/>
      <c r="G439" s="22"/>
    </row>
    <row r="440" spans="2:17" x14ac:dyDescent="0.2">
      <c r="C440" s="22"/>
    </row>
    <row r="441" spans="2:17" ht="23.25" x14ac:dyDescent="0.35">
      <c r="B441" s="17" t="s">
        <v>80</v>
      </c>
      <c r="C441" s="22"/>
    </row>
    <row r="442" spans="2:17" x14ac:dyDescent="0.2">
      <c r="C442" s="22"/>
    </row>
    <row r="443" spans="2:17" ht="30.75" thickBot="1" x14ac:dyDescent="0.25">
      <c r="B443" s="87" t="s">
        <v>111</v>
      </c>
      <c r="C443" s="87" t="s">
        <v>110</v>
      </c>
      <c r="D443" s="67" t="s">
        <v>32</v>
      </c>
      <c r="E443" s="67" t="s">
        <v>33</v>
      </c>
      <c r="F443" s="67" t="s">
        <v>34</v>
      </c>
      <c r="G443" s="67" t="s">
        <v>35</v>
      </c>
      <c r="H443" s="67" t="s">
        <v>36</v>
      </c>
      <c r="I443" s="67" t="s">
        <v>37</v>
      </c>
      <c r="J443" s="64" t="s">
        <v>38</v>
      </c>
      <c r="K443" s="64" t="s">
        <v>39</v>
      </c>
      <c r="L443" s="64" t="s">
        <v>40</v>
      </c>
      <c r="M443" s="64" t="s">
        <v>164</v>
      </c>
      <c r="N443" s="64" t="s">
        <v>41</v>
      </c>
      <c r="O443" s="64" t="s">
        <v>42</v>
      </c>
      <c r="P443" s="86" t="s">
        <v>27</v>
      </c>
      <c r="Q443" s="86" t="s">
        <v>65</v>
      </c>
    </row>
    <row r="444" spans="2:17" ht="15.75" thickTop="1" x14ac:dyDescent="0.25">
      <c r="B444" s="19" t="s">
        <v>81</v>
      </c>
      <c r="C444" s="14" t="s">
        <v>81</v>
      </c>
      <c r="D444" s="22">
        <v>1904</v>
      </c>
      <c r="E444" s="22">
        <v>1910</v>
      </c>
      <c r="F444" s="22">
        <v>1874</v>
      </c>
      <c r="G444" s="22">
        <v>1851</v>
      </c>
      <c r="H444" s="22">
        <v>1842</v>
      </c>
      <c r="I444" s="22">
        <v>1814</v>
      </c>
      <c r="J444" s="22">
        <v>1738</v>
      </c>
      <c r="K444" s="22">
        <v>1689</v>
      </c>
      <c r="L444" s="22">
        <v>1690</v>
      </c>
      <c r="M444" s="22">
        <v>1714</v>
      </c>
      <c r="N444" s="22">
        <v>1784</v>
      </c>
      <c r="O444" s="22">
        <v>1819</v>
      </c>
      <c r="P444" s="22">
        <f>+AVERAGE(C444:N444)</f>
        <v>1800.909090909091</v>
      </c>
      <c r="Q444" s="76">
        <f t="shared" ref="Q444" si="33">+P444/$P$450</f>
        <v>0.76923076923076927</v>
      </c>
    </row>
    <row r="445" spans="2:17" ht="15" x14ac:dyDescent="0.25">
      <c r="B445" s="19"/>
      <c r="C445" s="14" t="s">
        <v>83</v>
      </c>
      <c r="D445" s="22">
        <v>362</v>
      </c>
      <c r="E445" s="22">
        <v>388</v>
      </c>
      <c r="F445" s="22">
        <v>419</v>
      </c>
      <c r="G445" s="22">
        <v>423</v>
      </c>
      <c r="H445" s="22">
        <v>420</v>
      </c>
      <c r="I445" s="22">
        <v>451</v>
      </c>
      <c r="J445" s="22">
        <v>526</v>
      </c>
      <c r="K445" s="22">
        <v>516</v>
      </c>
      <c r="L445" s="22">
        <v>513</v>
      </c>
      <c r="M445" s="22">
        <v>501</v>
      </c>
      <c r="N445" s="22">
        <v>493</v>
      </c>
      <c r="O445" s="22">
        <v>478</v>
      </c>
      <c r="P445" s="22">
        <f t="shared" ref="P445:P486" si="34">+AVERAGE(C445:N445)</f>
        <v>455.63636363636363</v>
      </c>
      <c r="Q445" s="76">
        <f>+P445/$P$450</f>
        <v>0.19461810274531124</v>
      </c>
    </row>
    <row r="446" spans="2:17" ht="15" x14ac:dyDescent="0.25">
      <c r="B446" s="19"/>
      <c r="C446" s="14" t="s">
        <v>88</v>
      </c>
      <c r="D446" s="22">
        <v>17</v>
      </c>
      <c r="E446" s="22">
        <v>17</v>
      </c>
      <c r="F446" s="22">
        <v>21</v>
      </c>
      <c r="G446" s="22">
        <v>23</v>
      </c>
      <c r="H446" s="22">
        <v>25</v>
      </c>
      <c r="I446" s="22">
        <v>26</v>
      </c>
      <c r="J446" s="22">
        <v>34</v>
      </c>
      <c r="K446" s="22">
        <v>36</v>
      </c>
      <c r="L446" s="22">
        <v>44</v>
      </c>
      <c r="M446" s="22">
        <v>41</v>
      </c>
      <c r="N446" s="22">
        <v>116</v>
      </c>
      <c r="O446" s="22">
        <v>100</v>
      </c>
      <c r="P446" s="22">
        <f t="shared" si="34"/>
        <v>36.363636363636367</v>
      </c>
      <c r="Q446" s="76">
        <f t="shared" ref="Q446:Q449" si="35">+P446/$P$450</f>
        <v>1.5532171009202813E-2</v>
      </c>
    </row>
    <row r="447" spans="2:17" ht="15" x14ac:dyDescent="0.25">
      <c r="B447" s="19"/>
      <c r="C447" s="14" t="s">
        <v>96</v>
      </c>
      <c r="D447" s="22">
        <v>16</v>
      </c>
      <c r="E447" s="22">
        <v>16</v>
      </c>
      <c r="F447" s="22">
        <v>16</v>
      </c>
      <c r="G447" s="22">
        <v>19</v>
      </c>
      <c r="H447" s="22">
        <v>20</v>
      </c>
      <c r="I447" s="22">
        <v>20</v>
      </c>
      <c r="J447" s="22">
        <v>20</v>
      </c>
      <c r="K447" s="22">
        <v>21</v>
      </c>
      <c r="L447" s="22">
        <v>21</v>
      </c>
      <c r="M447" s="22">
        <v>22</v>
      </c>
      <c r="N447" s="22">
        <v>30</v>
      </c>
      <c r="O447" s="22">
        <v>20</v>
      </c>
      <c r="P447" s="22">
        <f t="shared" si="34"/>
        <v>20.09090909090909</v>
      </c>
      <c r="Q447" s="76">
        <f t="shared" si="35"/>
        <v>8.581524482584554E-3</v>
      </c>
    </row>
    <row r="448" spans="2:17" ht="15" x14ac:dyDescent="0.25">
      <c r="B448" s="19"/>
      <c r="C448" s="14" t="s">
        <v>114</v>
      </c>
      <c r="D448" s="22">
        <v>22</v>
      </c>
      <c r="E448" s="22">
        <v>22</v>
      </c>
      <c r="F448" s="22">
        <v>22</v>
      </c>
      <c r="G448" s="22">
        <v>22</v>
      </c>
      <c r="H448" s="22">
        <v>22</v>
      </c>
      <c r="I448" s="22">
        <v>22</v>
      </c>
      <c r="J448" s="22">
        <v>22</v>
      </c>
      <c r="K448" s="22">
        <v>22</v>
      </c>
      <c r="L448" s="22">
        <v>22</v>
      </c>
      <c r="M448" s="22">
        <v>22</v>
      </c>
      <c r="N448" s="22">
        <v>22</v>
      </c>
      <c r="O448" s="22">
        <v>22</v>
      </c>
      <c r="P448" s="22">
        <f t="shared" si="34"/>
        <v>22</v>
      </c>
      <c r="Q448" s="76">
        <f t="shared" si="35"/>
        <v>9.3969634605677015E-3</v>
      </c>
    </row>
    <row r="449" spans="2:17" ht="15" x14ac:dyDescent="0.25">
      <c r="B449" s="91"/>
      <c r="C449" s="14" t="s">
        <v>115</v>
      </c>
      <c r="D449" s="22">
        <v>7</v>
      </c>
      <c r="E449" s="22">
        <v>7</v>
      </c>
      <c r="F449" s="22">
        <v>7</v>
      </c>
      <c r="G449" s="22">
        <v>7</v>
      </c>
      <c r="H449" s="22">
        <v>6</v>
      </c>
      <c r="I449" s="22">
        <v>6</v>
      </c>
      <c r="J449" s="22">
        <v>6</v>
      </c>
      <c r="K449" s="22">
        <v>6</v>
      </c>
      <c r="L449" s="22">
        <v>6</v>
      </c>
      <c r="M449" s="22">
        <v>6</v>
      </c>
      <c r="N449" s="22">
        <v>4</v>
      </c>
      <c r="O449" s="22">
        <v>4</v>
      </c>
      <c r="P449" s="22">
        <f t="shared" si="34"/>
        <v>6.1818181818181817</v>
      </c>
      <c r="Q449" s="76">
        <f t="shared" si="35"/>
        <v>2.6404690715644782E-3</v>
      </c>
    </row>
    <row r="450" spans="2:17" ht="18" x14ac:dyDescent="0.25">
      <c r="B450" s="92" t="s">
        <v>116</v>
      </c>
      <c r="C450" s="92"/>
      <c r="D450" s="93">
        <v>2328</v>
      </c>
      <c r="E450" s="93">
        <v>2360</v>
      </c>
      <c r="F450" s="93">
        <v>2359</v>
      </c>
      <c r="G450" s="93">
        <v>2345</v>
      </c>
      <c r="H450" s="93">
        <v>2335</v>
      </c>
      <c r="I450" s="93">
        <v>2339</v>
      </c>
      <c r="J450" s="93">
        <v>2346</v>
      </c>
      <c r="K450" s="93">
        <v>2290</v>
      </c>
      <c r="L450" s="93">
        <v>2296</v>
      </c>
      <c r="M450" s="93">
        <v>2306</v>
      </c>
      <c r="N450" s="93">
        <v>2449</v>
      </c>
      <c r="O450" s="93">
        <v>2443</v>
      </c>
      <c r="P450" s="93">
        <f t="shared" si="34"/>
        <v>2341.181818181818</v>
      </c>
      <c r="Q450" s="94">
        <f>+P450/$P$487</f>
        <v>0.59567922651678118</v>
      </c>
    </row>
    <row r="451" spans="2:17" ht="15" x14ac:dyDescent="0.25">
      <c r="B451" s="19" t="s">
        <v>82</v>
      </c>
      <c r="C451" s="14" t="s">
        <v>82</v>
      </c>
      <c r="D451" s="22">
        <v>602</v>
      </c>
      <c r="E451" s="22">
        <v>600</v>
      </c>
      <c r="F451" s="22">
        <v>584</v>
      </c>
      <c r="G451" s="22">
        <v>592</v>
      </c>
      <c r="H451" s="22">
        <v>590</v>
      </c>
      <c r="I451" s="22">
        <v>591</v>
      </c>
      <c r="J451" s="22">
        <v>576</v>
      </c>
      <c r="K451" s="22">
        <v>611</v>
      </c>
      <c r="L451" s="22">
        <v>617</v>
      </c>
      <c r="M451" s="22">
        <v>627</v>
      </c>
      <c r="N451" s="22">
        <v>605</v>
      </c>
      <c r="O451" s="22">
        <v>608</v>
      </c>
      <c r="P451" s="22">
        <f t="shared" si="34"/>
        <v>599.5454545454545</v>
      </c>
      <c r="Q451" s="76">
        <f>+P451/P453</f>
        <v>0.97776130467012601</v>
      </c>
    </row>
    <row r="452" spans="2:17" ht="15" x14ac:dyDescent="0.25">
      <c r="B452" s="91"/>
      <c r="C452" s="14" t="s">
        <v>95</v>
      </c>
      <c r="D452" s="22">
        <v>12</v>
      </c>
      <c r="E452" s="22">
        <v>14</v>
      </c>
      <c r="F452" s="22">
        <v>14</v>
      </c>
      <c r="G452" s="22">
        <v>14</v>
      </c>
      <c r="H452" s="22">
        <v>14</v>
      </c>
      <c r="I452" s="22">
        <v>14</v>
      </c>
      <c r="J452" s="22">
        <v>14</v>
      </c>
      <c r="K452" s="22">
        <v>14</v>
      </c>
      <c r="L452" s="22">
        <v>14</v>
      </c>
      <c r="M452" s="22">
        <v>12</v>
      </c>
      <c r="N452" s="22">
        <v>14</v>
      </c>
      <c r="O452" s="22">
        <v>15</v>
      </c>
      <c r="P452" s="22">
        <f t="shared" si="34"/>
        <v>13.636363636363637</v>
      </c>
      <c r="Q452" s="76">
        <f>+P452/P453</f>
        <v>2.2238695329873982E-2</v>
      </c>
    </row>
    <row r="453" spans="2:17" ht="18" x14ac:dyDescent="0.25">
      <c r="B453" s="92" t="s">
        <v>117</v>
      </c>
      <c r="C453" s="92"/>
      <c r="D453" s="93">
        <v>614</v>
      </c>
      <c r="E453" s="93">
        <v>614</v>
      </c>
      <c r="F453" s="93">
        <v>598</v>
      </c>
      <c r="G453" s="93">
        <v>606</v>
      </c>
      <c r="H453" s="93">
        <v>604</v>
      </c>
      <c r="I453" s="93">
        <v>605</v>
      </c>
      <c r="J453" s="93">
        <v>590</v>
      </c>
      <c r="K453" s="93">
        <v>625</v>
      </c>
      <c r="L453" s="93">
        <v>631</v>
      </c>
      <c r="M453" s="93">
        <v>639</v>
      </c>
      <c r="N453" s="93">
        <v>619</v>
      </c>
      <c r="O453" s="93">
        <v>623</v>
      </c>
      <c r="P453" s="93">
        <f t="shared" si="34"/>
        <v>613.18181818181813</v>
      </c>
      <c r="Q453" s="94">
        <f>+P453/$P$487</f>
        <v>0.156015081072329</v>
      </c>
    </row>
    <row r="454" spans="2:17" ht="15" x14ac:dyDescent="0.25">
      <c r="B454" s="19" t="s">
        <v>89</v>
      </c>
      <c r="C454" s="14" t="s">
        <v>86</v>
      </c>
      <c r="D454" s="22">
        <v>141</v>
      </c>
      <c r="E454" s="22">
        <v>143</v>
      </c>
      <c r="F454" s="22">
        <v>145</v>
      </c>
      <c r="G454" s="22">
        <v>148</v>
      </c>
      <c r="H454" s="22">
        <v>151</v>
      </c>
      <c r="I454" s="22">
        <v>152</v>
      </c>
      <c r="J454" s="22">
        <v>156</v>
      </c>
      <c r="K454" s="22">
        <v>157</v>
      </c>
      <c r="L454" s="22">
        <v>154</v>
      </c>
      <c r="M454" s="22">
        <v>154</v>
      </c>
      <c r="N454" s="22">
        <v>141</v>
      </c>
      <c r="O454" s="22">
        <v>144</v>
      </c>
      <c r="P454" s="22">
        <f t="shared" si="34"/>
        <v>149.27272727272728</v>
      </c>
      <c r="Q454" s="76">
        <f t="shared" ref="Q454:Q455" si="36">+P454/$P$460</f>
        <v>0.61729323308270678</v>
      </c>
    </row>
    <row r="455" spans="2:17" ht="15" x14ac:dyDescent="0.25">
      <c r="B455" s="19"/>
      <c r="C455" s="14" t="s">
        <v>89</v>
      </c>
      <c r="D455" s="22">
        <v>73</v>
      </c>
      <c r="E455" s="22">
        <v>78</v>
      </c>
      <c r="F455" s="22">
        <v>82</v>
      </c>
      <c r="G455" s="22">
        <v>80</v>
      </c>
      <c r="H455" s="22">
        <v>80</v>
      </c>
      <c r="I455" s="22">
        <v>80</v>
      </c>
      <c r="J455" s="22">
        <v>79</v>
      </c>
      <c r="K455" s="22">
        <v>83</v>
      </c>
      <c r="L455" s="22">
        <v>83</v>
      </c>
      <c r="M455" s="22">
        <v>86</v>
      </c>
      <c r="N455" s="22">
        <v>57</v>
      </c>
      <c r="O455" s="22">
        <v>59</v>
      </c>
      <c r="P455" s="22">
        <f t="shared" si="34"/>
        <v>78.272727272727266</v>
      </c>
      <c r="Q455" s="76">
        <f t="shared" si="36"/>
        <v>0.3236842105263158</v>
      </c>
    </row>
    <row r="456" spans="2:17" ht="15" x14ac:dyDescent="0.25">
      <c r="B456" s="19"/>
      <c r="C456" s="14" t="s">
        <v>102</v>
      </c>
      <c r="D456" s="22">
        <v>6</v>
      </c>
      <c r="E456" s="22">
        <v>6</v>
      </c>
      <c r="F456" s="22">
        <v>6</v>
      </c>
      <c r="G456" s="22">
        <v>7</v>
      </c>
      <c r="H456" s="22">
        <v>7</v>
      </c>
      <c r="I456" s="22">
        <v>7</v>
      </c>
      <c r="J456" s="22">
        <v>8</v>
      </c>
      <c r="K456" s="22">
        <v>8</v>
      </c>
      <c r="L456" s="22">
        <v>8</v>
      </c>
      <c r="M456" s="22">
        <v>7</v>
      </c>
      <c r="N456" s="22">
        <v>7</v>
      </c>
      <c r="O456" s="22">
        <v>7</v>
      </c>
      <c r="P456" s="22">
        <f t="shared" si="34"/>
        <v>7</v>
      </c>
      <c r="Q456" s="76">
        <f>+P456/$P$460</f>
        <v>2.8947368421052631E-2</v>
      </c>
    </row>
    <row r="457" spans="2:17" ht="15" x14ac:dyDescent="0.25">
      <c r="B457" s="19"/>
      <c r="C457" s="14" t="s">
        <v>119</v>
      </c>
      <c r="D457" s="22">
        <v>2</v>
      </c>
      <c r="E457" s="22">
        <v>2</v>
      </c>
      <c r="F457" s="22">
        <v>2</v>
      </c>
      <c r="G457" s="22">
        <v>3</v>
      </c>
      <c r="H457" s="22">
        <v>3</v>
      </c>
      <c r="I457" s="22">
        <v>3</v>
      </c>
      <c r="J457" s="22">
        <v>3</v>
      </c>
      <c r="K457" s="22">
        <v>3</v>
      </c>
      <c r="L457" s="22">
        <v>3</v>
      </c>
      <c r="M457" s="22">
        <v>3</v>
      </c>
      <c r="N457" s="22">
        <v>3</v>
      </c>
      <c r="O457" s="22">
        <v>3</v>
      </c>
      <c r="P457" s="22">
        <f t="shared" si="34"/>
        <v>2.7272727272727271</v>
      </c>
      <c r="Q457" s="76">
        <f t="shared" ref="Q457:Q459" si="37">+P457/$P$460</f>
        <v>1.1278195488721804E-2</v>
      </c>
    </row>
    <row r="458" spans="2:17" ht="15" x14ac:dyDescent="0.25">
      <c r="B458" s="19"/>
      <c r="C458" s="14" t="s">
        <v>118</v>
      </c>
      <c r="D458" s="22">
        <v>3</v>
      </c>
      <c r="E458" s="22">
        <v>3</v>
      </c>
      <c r="F458" s="22">
        <v>3</v>
      </c>
      <c r="G458" s="22">
        <v>3</v>
      </c>
      <c r="H458" s="22">
        <v>3</v>
      </c>
      <c r="I458" s="22">
        <v>3</v>
      </c>
      <c r="J458" s="22">
        <v>3</v>
      </c>
      <c r="K458" s="22">
        <v>3</v>
      </c>
      <c r="L458" s="22">
        <v>3</v>
      </c>
      <c r="M458" s="22">
        <v>2</v>
      </c>
      <c r="N458" s="22">
        <v>1</v>
      </c>
      <c r="O458" s="22">
        <v>1</v>
      </c>
      <c r="P458" s="22">
        <f t="shared" si="34"/>
        <v>2.7272727272727271</v>
      </c>
      <c r="Q458" s="76">
        <f t="shared" si="37"/>
        <v>1.1278195488721804E-2</v>
      </c>
    </row>
    <row r="459" spans="2:17" ht="15" x14ac:dyDescent="0.25">
      <c r="B459" s="91"/>
      <c r="C459" s="14" t="s">
        <v>120</v>
      </c>
      <c r="D459" s="22">
        <v>2</v>
      </c>
      <c r="E459" s="22">
        <v>2</v>
      </c>
      <c r="F459" s="22">
        <v>2</v>
      </c>
      <c r="G459" s="22">
        <v>2</v>
      </c>
      <c r="H459" s="22">
        <v>2</v>
      </c>
      <c r="I459" s="22">
        <v>2</v>
      </c>
      <c r="J459" s="22">
        <v>2</v>
      </c>
      <c r="K459" s="22">
        <v>2</v>
      </c>
      <c r="L459" s="22">
        <v>2</v>
      </c>
      <c r="M459" s="22">
        <v>2</v>
      </c>
      <c r="N459" s="22"/>
      <c r="O459" s="22"/>
      <c r="P459" s="22">
        <f t="shared" si="34"/>
        <v>2</v>
      </c>
      <c r="Q459" s="76">
        <f t="shared" si="37"/>
        <v>8.2706766917293242E-3</v>
      </c>
    </row>
    <row r="460" spans="2:17" ht="18" x14ac:dyDescent="0.25">
      <c r="B460" s="92" t="s">
        <v>121</v>
      </c>
      <c r="C460" s="92"/>
      <c r="D460" s="93">
        <v>227</v>
      </c>
      <c r="E460" s="93">
        <v>234</v>
      </c>
      <c r="F460" s="93">
        <v>240</v>
      </c>
      <c r="G460" s="93">
        <v>243</v>
      </c>
      <c r="H460" s="93">
        <v>246</v>
      </c>
      <c r="I460" s="93">
        <v>247</v>
      </c>
      <c r="J460" s="93">
        <v>251</v>
      </c>
      <c r="K460" s="93">
        <v>256</v>
      </c>
      <c r="L460" s="93">
        <v>253</v>
      </c>
      <c r="M460" s="93">
        <v>254</v>
      </c>
      <c r="N460" s="93">
        <v>209</v>
      </c>
      <c r="O460" s="93">
        <v>214</v>
      </c>
      <c r="P460" s="93">
        <f t="shared" si="34"/>
        <v>241.81818181818181</v>
      </c>
      <c r="Q460" s="94">
        <f>+P460/$P$487</f>
        <v>6.1527074225707218E-2</v>
      </c>
    </row>
    <row r="461" spans="2:17" ht="15" x14ac:dyDescent="0.25">
      <c r="B461" s="19" t="s">
        <v>122</v>
      </c>
      <c r="C461" s="14" t="s">
        <v>85</v>
      </c>
      <c r="D461" s="22">
        <v>170</v>
      </c>
      <c r="E461" s="22">
        <v>171</v>
      </c>
      <c r="F461" s="22">
        <v>172</v>
      </c>
      <c r="G461" s="22">
        <v>172</v>
      </c>
      <c r="H461" s="22">
        <v>173</v>
      </c>
      <c r="I461" s="22">
        <v>173</v>
      </c>
      <c r="J461" s="22">
        <v>183</v>
      </c>
      <c r="K461" s="22">
        <v>187</v>
      </c>
      <c r="L461" s="22">
        <v>190</v>
      </c>
      <c r="M461" s="22">
        <v>192</v>
      </c>
      <c r="N461" s="22">
        <v>195</v>
      </c>
      <c r="O461" s="22">
        <v>197</v>
      </c>
      <c r="P461" s="22">
        <f t="shared" si="34"/>
        <v>179.81818181818181</v>
      </c>
      <c r="Q461" s="76">
        <f>+P461/$P$463</f>
        <v>0.9477719214183038</v>
      </c>
    </row>
    <row r="462" spans="2:17" ht="15" x14ac:dyDescent="0.25">
      <c r="B462" s="91"/>
      <c r="C462" s="14" t="s">
        <v>100</v>
      </c>
      <c r="D462" s="22">
        <v>11</v>
      </c>
      <c r="E462" s="22">
        <v>10</v>
      </c>
      <c r="F462" s="22">
        <v>10</v>
      </c>
      <c r="G462" s="22">
        <v>10</v>
      </c>
      <c r="H462" s="22">
        <v>10</v>
      </c>
      <c r="I462" s="22">
        <v>10</v>
      </c>
      <c r="J462" s="22">
        <v>9</v>
      </c>
      <c r="K462" s="22">
        <v>11</v>
      </c>
      <c r="L462" s="22">
        <v>11</v>
      </c>
      <c r="M462" s="22">
        <v>10</v>
      </c>
      <c r="N462" s="22">
        <v>7</v>
      </c>
      <c r="O462" s="22">
        <v>7</v>
      </c>
      <c r="P462" s="22">
        <f t="shared" si="34"/>
        <v>9.9090909090909083</v>
      </c>
      <c r="Q462" s="76">
        <f t="shared" ref="Q462" si="38">+P462/$P$463</f>
        <v>5.2228078581696209E-2</v>
      </c>
    </row>
    <row r="463" spans="2:17" ht="18" x14ac:dyDescent="0.25">
      <c r="B463" s="92" t="s">
        <v>123</v>
      </c>
      <c r="C463" s="92"/>
      <c r="D463" s="93">
        <v>181</v>
      </c>
      <c r="E463" s="93">
        <v>181</v>
      </c>
      <c r="F463" s="93">
        <v>182</v>
      </c>
      <c r="G463" s="93">
        <v>182</v>
      </c>
      <c r="H463" s="93">
        <v>183</v>
      </c>
      <c r="I463" s="93">
        <v>183</v>
      </c>
      <c r="J463" s="93">
        <v>192</v>
      </c>
      <c r="K463" s="93">
        <v>198</v>
      </c>
      <c r="L463" s="93">
        <v>201</v>
      </c>
      <c r="M463" s="93">
        <v>202</v>
      </c>
      <c r="N463" s="93">
        <v>202</v>
      </c>
      <c r="O463" s="93">
        <v>204</v>
      </c>
      <c r="P463" s="93">
        <f t="shared" si="34"/>
        <v>189.72727272727272</v>
      </c>
      <c r="Q463" s="94">
        <f>+P463/$P$487</f>
        <v>4.827330974024472E-2</v>
      </c>
    </row>
    <row r="464" spans="2:17" ht="15" x14ac:dyDescent="0.25">
      <c r="B464" s="19" t="s">
        <v>124</v>
      </c>
      <c r="C464" s="14" t="s">
        <v>87</v>
      </c>
      <c r="D464" s="22">
        <v>137</v>
      </c>
      <c r="E464" s="22">
        <v>136</v>
      </c>
      <c r="F464" s="22">
        <v>142</v>
      </c>
      <c r="G464" s="22">
        <v>142</v>
      </c>
      <c r="H464" s="22">
        <v>137</v>
      </c>
      <c r="I464" s="22">
        <v>139</v>
      </c>
      <c r="J464" s="22">
        <v>137</v>
      </c>
      <c r="K464" s="22">
        <v>139</v>
      </c>
      <c r="L464" s="22">
        <v>140</v>
      </c>
      <c r="M464" s="22">
        <v>139</v>
      </c>
      <c r="N464" s="22">
        <v>142</v>
      </c>
      <c r="O464" s="22">
        <v>142</v>
      </c>
      <c r="P464" s="22">
        <f t="shared" si="34"/>
        <v>139.09090909090909</v>
      </c>
      <c r="Q464" s="76">
        <f>+P464/$P$466</f>
        <v>0.81081081081081086</v>
      </c>
    </row>
    <row r="465" spans="2:17" ht="15" x14ac:dyDescent="0.25">
      <c r="B465" s="91"/>
      <c r="C465" s="14" t="s">
        <v>92</v>
      </c>
      <c r="D465" s="22">
        <v>34</v>
      </c>
      <c r="E465" s="22">
        <v>34</v>
      </c>
      <c r="F465" s="22">
        <v>33</v>
      </c>
      <c r="G465" s="22">
        <v>32</v>
      </c>
      <c r="H465" s="22">
        <v>33</v>
      </c>
      <c r="I465" s="22">
        <v>32</v>
      </c>
      <c r="J465" s="22">
        <v>31</v>
      </c>
      <c r="K465" s="22">
        <v>34</v>
      </c>
      <c r="L465" s="22">
        <v>33</v>
      </c>
      <c r="M465" s="22">
        <v>33</v>
      </c>
      <c r="N465" s="22">
        <v>28</v>
      </c>
      <c r="O465" s="22">
        <v>28</v>
      </c>
      <c r="P465" s="22">
        <f t="shared" si="34"/>
        <v>32.454545454545453</v>
      </c>
      <c r="Q465" s="76">
        <f>+P465/$P$466</f>
        <v>0.1891891891891892</v>
      </c>
    </row>
    <row r="466" spans="2:17" ht="18" x14ac:dyDescent="0.25">
      <c r="B466" s="92" t="s">
        <v>125</v>
      </c>
      <c r="C466" s="92"/>
      <c r="D466" s="93">
        <v>171</v>
      </c>
      <c r="E466" s="93">
        <v>170</v>
      </c>
      <c r="F466" s="93">
        <v>175</v>
      </c>
      <c r="G466" s="93">
        <v>174</v>
      </c>
      <c r="H466" s="93">
        <v>170</v>
      </c>
      <c r="I466" s="93">
        <v>171</v>
      </c>
      <c r="J466" s="93">
        <v>168</v>
      </c>
      <c r="K466" s="93">
        <v>173</v>
      </c>
      <c r="L466" s="93">
        <v>173</v>
      </c>
      <c r="M466" s="93">
        <v>172</v>
      </c>
      <c r="N466" s="93">
        <v>170</v>
      </c>
      <c r="O466" s="93">
        <v>170</v>
      </c>
      <c r="P466" s="93">
        <f t="shared" si="34"/>
        <v>171.54545454545453</v>
      </c>
      <c r="Q466" s="94">
        <f>+P466/$P$487</f>
        <v>4.3647213933800569E-2</v>
      </c>
    </row>
    <row r="467" spans="2:17" ht="15" x14ac:dyDescent="0.25">
      <c r="B467" s="91" t="s">
        <v>84</v>
      </c>
      <c r="C467" s="14" t="s">
        <v>84</v>
      </c>
      <c r="D467" s="22">
        <v>129</v>
      </c>
      <c r="E467" s="22">
        <v>132</v>
      </c>
      <c r="F467" s="22">
        <v>141</v>
      </c>
      <c r="G467" s="22">
        <v>142</v>
      </c>
      <c r="H467" s="22">
        <v>143</v>
      </c>
      <c r="I467" s="22">
        <v>149</v>
      </c>
      <c r="J467" s="22">
        <v>146</v>
      </c>
      <c r="K467" s="22">
        <v>157</v>
      </c>
      <c r="L467" s="22">
        <v>155</v>
      </c>
      <c r="M467" s="22">
        <v>156</v>
      </c>
      <c r="N467" s="22">
        <v>135</v>
      </c>
      <c r="O467" s="22">
        <v>152</v>
      </c>
      <c r="P467" s="22">
        <f t="shared" si="34"/>
        <v>144.09090909090909</v>
      </c>
      <c r="Q467" s="76">
        <v>1</v>
      </c>
    </row>
    <row r="468" spans="2:17" ht="18" x14ac:dyDescent="0.25">
      <c r="B468" s="92" t="s">
        <v>126</v>
      </c>
      <c r="C468" s="92"/>
      <c r="D468" s="93">
        <v>129</v>
      </c>
      <c r="E468" s="93">
        <v>132</v>
      </c>
      <c r="F468" s="93">
        <v>141</v>
      </c>
      <c r="G468" s="93">
        <v>142</v>
      </c>
      <c r="H468" s="93">
        <v>143</v>
      </c>
      <c r="I468" s="93">
        <v>149</v>
      </c>
      <c r="J468" s="93">
        <v>146</v>
      </c>
      <c r="K468" s="93">
        <v>157</v>
      </c>
      <c r="L468" s="93">
        <v>155</v>
      </c>
      <c r="M468" s="93">
        <v>156</v>
      </c>
      <c r="N468" s="93">
        <v>135</v>
      </c>
      <c r="O468" s="93">
        <v>152</v>
      </c>
      <c r="P468" s="93">
        <f t="shared" si="34"/>
        <v>144.09090909090909</v>
      </c>
      <c r="Q468" s="94">
        <f>+P468/$P$487</f>
        <v>3.6661809266069906E-2</v>
      </c>
    </row>
    <row r="469" spans="2:17" ht="15" x14ac:dyDescent="0.25">
      <c r="B469" s="19" t="s">
        <v>127</v>
      </c>
      <c r="C469" s="14" t="s">
        <v>103</v>
      </c>
      <c r="D469" s="22">
        <v>20</v>
      </c>
      <c r="E469" s="22">
        <v>22</v>
      </c>
      <c r="F469" s="22">
        <v>26</v>
      </c>
      <c r="G469" s="22">
        <v>26</v>
      </c>
      <c r="H469" s="22">
        <v>26</v>
      </c>
      <c r="I469" s="22">
        <v>26</v>
      </c>
      <c r="J469" s="22">
        <v>25</v>
      </c>
      <c r="K469" s="22">
        <v>25</v>
      </c>
      <c r="L469" s="22">
        <v>26</v>
      </c>
      <c r="M469" s="22">
        <v>28</v>
      </c>
      <c r="N469" s="22">
        <v>19</v>
      </c>
      <c r="O469" s="22">
        <v>18</v>
      </c>
      <c r="P469" s="22">
        <f t="shared" si="34"/>
        <v>24.454545454545453</v>
      </c>
      <c r="Q469" s="76">
        <f>+P469/$P$479</f>
        <v>0.18811188811188811</v>
      </c>
    </row>
    <row r="470" spans="2:17" ht="15" x14ac:dyDescent="0.25">
      <c r="B470" s="19"/>
      <c r="C470" s="14" t="s">
        <v>93</v>
      </c>
      <c r="D470" s="22">
        <v>25</v>
      </c>
      <c r="E470" s="22">
        <v>25</v>
      </c>
      <c r="F470" s="22">
        <v>25</v>
      </c>
      <c r="G470" s="22">
        <v>25</v>
      </c>
      <c r="H470" s="22">
        <v>25</v>
      </c>
      <c r="I470" s="22">
        <v>25</v>
      </c>
      <c r="J470" s="22">
        <v>27</v>
      </c>
      <c r="K470" s="22">
        <v>29</v>
      </c>
      <c r="L470" s="22">
        <v>30</v>
      </c>
      <c r="M470" s="22">
        <v>30</v>
      </c>
      <c r="N470" s="22">
        <v>18</v>
      </c>
      <c r="O470" s="22">
        <v>19</v>
      </c>
      <c r="P470" s="22">
        <f t="shared" si="34"/>
        <v>25.818181818181817</v>
      </c>
      <c r="Q470" s="76">
        <f t="shared" ref="Q470:Q478" si="39">+P470/$P$479</f>
        <v>0.19860139860139858</v>
      </c>
    </row>
    <row r="471" spans="2:17" ht="15" x14ac:dyDescent="0.25">
      <c r="B471" s="19"/>
      <c r="C471" s="14" t="s">
        <v>165</v>
      </c>
      <c r="D471" s="22">
        <v>14</v>
      </c>
      <c r="E471" s="22">
        <v>14</v>
      </c>
      <c r="F471" s="22">
        <v>14</v>
      </c>
      <c r="G471" s="22">
        <v>14</v>
      </c>
      <c r="H471" s="22">
        <v>14</v>
      </c>
      <c r="I471" s="22">
        <v>14</v>
      </c>
      <c r="J471" s="22">
        <v>17</v>
      </c>
      <c r="K471" s="22">
        <v>17</v>
      </c>
      <c r="L471" s="22">
        <v>17</v>
      </c>
      <c r="M471" s="22">
        <v>17</v>
      </c>
      <c r="N471" s="22">
        <v>18</v>
      </c>
      <c r="O471" s="22">
        <v>19</v>
      </c>
      <c r="P471" s="22">
        <f t="shared" si="34"/>
        <v>15.454545454545455</v>
      </c>
      <c r="Q471" s="76">
        <f t="shared" si="39"/>
        <v>0.11888111888111888</v>
      </c>
    </row>
    <row r="472" spans="2:17" ht="15" x14ac:dyDescent="0.25">
      <c r="B472" s="19"/>
      <c r="C472" s="14" t="s">
        <v>98</v>
      </c>
      <c r="D472" s="22">
        <v>15</v>
      </c>
      <c r="E472" s="22">
        <v>15</v>
      </c>
      <c r="F472" s="22">
        <v>17</v>
      </c>
      <c r="G472" s="22">
        <v>17</v>
      </c>
      <c r="H472" s="22">
        <v>17</v>
      </c>
      <c r="I472" s="22">
        <v>18</v>
      </c>
      <c r="J472" s="22">
        <v>18</v>
      </c>
      <c r="K472" s="22">
        <v>18</v>
      </c>
      <c r="L472" s="22">
        <v>18</v>
      </c>
      <c r="M472" s="22">
        <v>18</v>
      </c>
      <c r="N472" s="22">
        <v>15</v>
      </c>
      <c r="O472" s="22">
        <v>15</v>
      </c>
      <c r="P472" s="22">
        <f t="shared" si="34"/>
        <v>16.90909090909091</v>
      </c>
      <c r="Q472" s="76">
        <f t="shared" si="39"/>
        <v>0.13006993006993009</v>
      </c>
    </row>
    <row r="473" spans="2:17" ht="15" x14ac:dyDescent="0.25">
      <c r="B473" s="19"/>
      <c r="C473" s="14" t="s">
        <v>97</v>
      </c>
      <c r="D473" s="22">
        <v>17</v>
      </c>
      <c r="E473" s="22">
        <v>18</v>
      </c>
      <c r="F473" s="22">
        <v>19</v>
      </c>
      <c r="G473" s="22">
        <v>19</v>
      </c>
      <c r="H473" s="22">
        <v>18</v>
      </c>
      <c r="I473" s="22">
        <v>18</v>
      </c>
      <c r="J473" s="22">
        <v>18</v>
      </c>
      <c r="K473" s="22">
        <v>18</v>
      </c>
      <c r="L473" s="22">
        <v>18</v>
      </c>
      <c r="M473" s="22">
        <v>18</v>
      </c>
      <c r="N473" s="22">
        <v>11</v>
      </c>
      <c r="O473" s="22">
        <v>11</v>
      </c>
      <c r="P473" s="22">
        <f t="shared" si="34"/>
        <v>17.454545454545453</v>
      </c>
      <c r="Q473" s="76">
        <f t="shared" si="39"/>
        <v>0.13426573426573427</v>
      </c>
    </row>
    <row r="474" spans="2:17" ht="15" x14ac:dyDescent="0.25">
      <c r="B474" s="19"/>
      <c r="C474" s="14" t="s">
        <v>99</v>
      </c>
      <c r="D474" s="22">
        <v>7</v>
      </c>
      <c r="E474" s="22">
        <v>7</v>
      </c>
      <c r="F474" s="22">
        <v>8</v>
      </c>
      <c r="G474" s="22">
        <v>8</v>
      </c>
      <c r="H474" s="22">
        <v>8</v>
      </c>
      <c r="I474" s="22">
        <v>10</v>
      </c>
      <c r="J474" s="22">
        <v>12</v>
      </c>
      <c r="K474" s="22">
        <v>12</v>
      </c>
      <c r="L474" s="22">
        <v>12</v>
      </c>
      <c r="M474" s="22">
        <v>11</v>
      </c>
      <c r="N474" s="22">
        <v>11</v>
      </c>
      <c r="O474" s="22">
        <v>11</v>
      </c>
      <c r="P474" s="22">
        <f t="shared" si="34"/>
        <v>9.6363636363636367</v>
      </c>
      <c r="Q474" s="76">
        <f t="shared" si="39"/>
        <v>7.4125874125874125E-2</v>
      </c>
    </row>
    <row r="475" spans="2:17" ht="15" x14ac:dyDescent="0.25">
      <c r="B475" s="19"/>
      <c r="C475" s="14" t="s">
        <v>101</v>
      </c>
      <c r="D475" s="22">
        <v>15</v>
      </c>
      <c r="E475" s="22">
        <v>14</v>
      </c>
      <c r="F475" s="22">
        <v>14</v>
      </c>
      <c r="G475" s="22">
        <v>15</v>
      </c>
      <c r="H475" s="22">
        <v>16</v>
      </c>
      <c r="I475" s="22">
        <v>16</v>
      </c>
      <c r="J475" s="22">
        <v>16</v>
      </c>
      <c r="K475" s="22">
        <v>16</v>
      </c>
      <c r="L475" s="22">
        <v>17</v>
      </c>
      <c r="M475" s="22">
        <v>17</v>
      </c>
      <c r="N475" s="22">
        <v>2</v>
      </c>
      <c r="O475" s="22">
        <v>2</v>
      </c>
      <c r="P475" s="22">
        <f t="shared" si="34"/>
        <v>14.363636363636363</v>
      </c>
      <c r="Q475" s="76">
        <f t="shared" si="39"/>
        <v>0.11048951048951049</v>
      </c>
    </row>
    <row r="476" spans="2:17" ht="15" x14ac:dyDescent="0.25">
      <c r="B476" s="19"/>
      <c r="C476" s="14" t="s">
        <v>129</v>
      </c>
      <c r="D476" s="22">
        <v>1</v>
      </c>
      <c r="E476" s="22">
        <v>1</v>
      </c>
      <c r="F476" s="22">
        <v>2</v>
      </c>
      <c r="G476" s="22">
        <v>2</v>
      </c>
      <c r="H476" s="22">
        <v>2</v>
      </c>
      <c r="I476" s="22">
        <v>2</v>
      </c>
      <c r="J476" s="22">
        <v>2</v>
      </c>
      <c r="K476" s="22">
        <v>2</v>
      </c>
      <c r="L476" s="22">
        <v>2</v>
      </c>
      <c r="M476" s="22">
        <v>2</v>
      </c>
      <c r="N476" s="22">
        <v>1</v>
      </c>
      <c r="O476" s="22">
        <v>1</v>
      </c>
      <c r="P476" s="22">
        <f t="shared" si="34"/>
        <v>1.7272727272727273</v>
      </c>
      <c r="Q476" s="76">
        <f t="shared" si="39"/>
        <v>1.3286713286713287E-2</v>
      </c>
    </row>
    <row r="477" spans="2:17" ht="15" x14ac:dyDescent="0.25">
      <c r="B477" s="19"/>
      <c r="C477" s="14" t="s">
        <v>166</v>
      </c>
      <c r="D477" s="22">
        <v>1</v>
      </c>
      <c r="E477" s="22">
        <v>1</v>
      </c>
      <c r="F477" s="22">
        <v>1</v>
      </c>
      <c r="G477" s="22">
        <v>1</v>
      </c>
      <c r="H477" s="22">
        <v>1</v>
      </c>
      <c r="I477" s="22">
        <v>1</v>
      </c>
      <c r="J477" s="22">
        <v>1</v>
      </c>
      <c r="K477" s="22">
        <v>1</v>
      </c>
      <c r="L477" s="22">
        <v>1</v>
      </c>
      <c r="M477" s="22">
        <v>1</v>
      </c>
      <c r="N477" s="22">
        <v>1</v>
      </c>
      <c r="O477" s="22">
        <v>1</v>
      </c>
      <c r="P477" s="22">
        <f t="shared" si="34"/>
        <v>1</v>
      </c>
      <c r="Q477" s="76">
        <f t="shared" si="39"/>
        <v>7.6923076923076927E-3</v>
      </c>
    </row>
    <row r="478" spans="2:17" ht="15" x14ac:dyDescent="0.25">
      <c r="B478" s="91"/>
      <c r="C478" s="14" t="s">
        <v>128</v>
      </c>
      <c r="D478" s="22">
        <v>3</v>
      </c>
      <c r="E478" s="22">
        <v>3</v>
      </c>
      <c r="F478" s="22">
        <v>4</v>
      </c>
      <c r="G478" s="22">
        <v>4</v>
      </c>
      <c r="H478" s="22">
        <v>4</v>
      </c>
      <c r="I478" s="22">
        <v>4</v>
      </c>
      <c r="J478" s="22">
        <v>3</v>
      </c>
      <c r="K478" s="22">
        <v>3</v>
      </c>
      <c r="L478" s="22">
        <v>3</v>
      </c>
      <c r="M478" s="22">
        <v>3</v>
      </c>
      <c r="N478" s="22">
        <v>1</v>
      </c>
      <c r="O478" s="22">
        <v>1</v>
      </c>
      <c r="P478" s="22">
        <f t="shared" si="34"/>
        <v>3.1818181818181817</v>
      </c>
      <c r="Q478" s="76">
        <f t="shared" si="39"/>
        <v>2.4475524475524476E-2</v>
      </c>
    </row>
    <row r="479" spans="2:17" ht="18" x14ac:dyDescent="0.25">
      <c r="B479" s="92" t="s">
        <v>130</v>
      </c>
      <c r="C479" s="92"/>
      <c r="D479" s="93">
        <v>118</v>
      </c>
      <c r="E479" s="93">
        <v>120</v>
      </c>
      <c r="F479" s="93">
        <v>130</v>
      </c>
      <c r="G479" s="93">
        <v>131</v>
      </c>
      <c r="H479" s="93">
        <v>131</v>
      </c>
      <c r="I479" s="93">
        <v>134</v>
      </c>
      <c r="J479" s="93">
        <v>139</v>
      </c>
      <c r="K479" s="93">
        <v>141</v>
      </c>
      <c r="L479" s="93">
        <v>144</v>
      </c>
      <c r="M479" s="93">
        <v>145</v>
      </c>
      <c r="N479" s="93">
        <v>97</v>
      </c>
      <c r="O479" s="93">
        <v>98</v>
      </c>
      <c r="P479" s="93">
        <f t="shared" si="34"/>
        <v>130</v>
      </c>
      <c r="Q479" s="94">
        <f>+P479/$P$487</f>
        <v>3.3076585016075688E-2</v>
      </c>
    </row>
    <row r="480" spans="2:17" ht="15" x14ac:dyDescent="0.25">
      <c r="B480" s="19" t="s">
        <v>131</v>
      </c>
      <c r="C480" s="14" t="s">
        <v>91</v>
      </c>
      <c r="D480" s="22">
        <v>41</v>
      </c>
      <c r="E480" s="22">
        <v>41</v>
      </c>
      <c r="F480" s="22">
        <v>41</v>
      </c>
      <c r="G480" s="22">
        <v>39</v>
      </c>
      <c r="H480" s="22">
        <v>39</v>
      </c>
      <c r="I480" s="22">
        <v>40</v>
      </c>
      <c r="J480" s="22">
        <v>40</v>
      </c>
      <c r="K480" s="22">
        <v>43</v>
      </c>
      <c r="L480" s="22">
        <v>44</v>
      </c>
      <c r="M480" s="22">
        <v>45</v>
      </c>
      <c r="N480" s="22">
        <v>39</v>
      </c>
      <c r="O480" s="22">
        <v>37</v>
      </c>
      <c r="P480" s="22">
        <f t="shared" si="34"/>
        <v>41.090909090909093</v>
      </c>
      <c r="Q480" s="76">
        <f>+P480/$P$483</f>
        <v>0.66863905325443795</v>
      </c>
    </row>
    <row r="481" spans="2:17" ht="15" x14ac:dyDescent="0.25">
      <c r="B481" s="19"/>
      <c r="C481" s="14" t="s">
        <v>94</v>
      </c>
      <c r="D481" s="22">
        <v>18</v>
      </c>
      <c r="E481" s="22">
        <v>18</v>
      </c>
      <c r="F481" s="22">
        <v>18</v>
      </c>
      <c r="G481" s="22">
        <v>18</v>
      </c>
      <c r="H481" s="22">
        <v>18</v>
      </c>
      <c r="I481" s="22">
        <v>18</v>
      </c>
      <c r="J481" s="22">
        <v>17</v>
      </c>
      <c r="K481" s="22">
        <v>18</v>
      </c>
      <c r="L481" s="22">
        <v>18</v>
      </c>
      <c r="M481" s="22">
        <v>18</v>
      </c>
      <c r="N481" s="22">
        <v>18</v>
      </c>
      <c r="O481" s="22">
        <v>18</v>
      </c>
      <c r="P481" s="22">
        <f t="shared" si="34"/>
        <v>17.90909090909091</v>
      </c>
      <c r="Q481" s="76">
        <f t="shared" ref="Q481:Q482" si="40">+P481/$P$483</f>
        <v>0.29142011834319531</v>
      </c>
    </row>
    <row r="482" spans="2:17" ht="15" x14ac:dyDescent="0.25">
      <c r="B482" s="91"/>
      <c r="C482" s="14" t="s">
        <v>132</v>
      </c>
      <c r="D482" s="22">
        <v>2</v>
      </c>
      <c r="E482" s="22">
        <v>2</v>
      </c>
      <c r="F482" s="22">
        <v>2</v>
      </c>
      <c r="G482" s="22">
        <v>2</v>
      </c>
      <c r="H482" s="22">
        <v>2</v>
      </c>
      <c r="I482" s="22">
        <v>3</v>
      </c>
      <c r="J482" s="22">
        <v>3</v>
      </c>
      <c r="K482" s="22">
        <v>3</v>
      </c>
      <c r="L482" s="22">
        <v>3</v>
      </c>
      <c r="M482" s="22">
        <v>3</v>
      </c>
      <c r="N482" s="22">
        <v>2</v>
      </c>
      <c r="O482" s="22">
        <v>2</v>
      </c>
      <c r="P482" s="22">
        <f t="shared" si="34"/>
        <v>2.4545454545454546</v>
      </c>
      <c r="Q482" s="76">
        <f t="shared" si="40"/>
        <v>3.9940828402366867E-2</v>
      </c>
    </row>
    <row r="483" spans="2:17" ht="18" x14ac:dyDescent="0.25">
      <c r="B483" s="92" t="s">
        <v>133</v>
      </c>
      <c r="C483" s="92"/>
      <c r="D483" s="93">
        <v>61</v>
      </c>
      <c r="E483" s="93">
        <v>61</v>
      </c>
      <c r="F483" s="93">
        <v>61</v>
      </c>
      <c r="G483" s="93">
        <v>59</v>
      </c>
      <c r="H483" s="93">
        <v>59</v>
      </c>
      <c r="I483" s="93">
        <v>61</v>
      </c>
      <c r="J483" s="93">
        <v>60</v>
      </c>
      <c r="K483" s="93">
        <v>64</v>
      </c>
      <c r="L483" s="93">
        <v>65</v>
      </c>
      <c r="M483" s="93">
        <v>66</v>
      </c>
      <c r="N483" s="93">
        <v>59</v>
      </c>
      <c r="O483" s="93">
        <v>57</v>
      </c>
      <c r="P483" s="93">
        <f t="shared" si="34"/>
        <v>61.454545454545453</v>
      </c>
      <c r="Q483" s="94">
        <f>+P483/$P$487</f>
        <v>1.5636203825781233E-2</v>
      </c>
    </row>
    <row r="484" spans="2:17" ht="15" x14ac:dyDescent="0.25">
      <c r="B484" s="19" t="s">
        <v>134</v>
      </c>
      <c r="C484" s="14" t="s">
        <v>90</v>
      </c>
      <c r="D484" s="22">
        <v>33</v>
      </c>
      <c r="E484" s="22">
        <v>33</v>
      </c>
      <c r="F484" s="22">
        <v>35</v>
      </c>
      <c r="G484" s="22">
        <v>35</v>
      </c>
      <c r="H484" s="22">
        <v>35</v>
      </c>
      <c r="I484" s="22">
        <v>35</v>
      </c>
      <c r="J484" s="22">
        <v>35</v>
      </c>
      <c r="K484" s="22">
        <v>34</v>
      </c>
      <c r="L484" s="22">
        <v>33</v>
      </c>
      <c r="M484" s="22">
        <v>34</v>
      </c>
      <c r="N484" s="22">
        <v>35</v>
      </c>
      <c r="O484" s="22">
        <v>35</v>
      </c>
      <c r="P484" s="22">
        <f t="shared" si="34"/>
        <v>34.272727272727273</v>
      </c>
      <c r="Q484" s="76">
        <f>+P484/$P$486</f>
        <v>0.91951219512195126</v>
      </c>
    </row>
    <row r="485" spans="2:17" ht="15" x14ac:dyDescent="0.25">
      <c r="B485" s="91"/>
      <c r="C485" s="14" t="s">
        <v>104</v>
      </c>
      <c r="D485" s="22">
        <v>3</v>
      </c>
      <c r="E485" s="22">
        <v>3</v>
      </c>
      <c r="F485" s="22">
        <v>3</v>
      </c>
      <c r="G485" s="22">
        <v>3</v>
      </c>
      <c r="H485" s="22">
        <v>3</v>
      </c>
      <c r="I485" s="22">
        <v>3</v>
      </c>
      <c r="J485" s="22">
        <v>3</v>
      </c>
      <c r="K485" s="22">
        <v>3</v>
      </c>
      <c r="L485" s="22">
        <v>3</v>
      </c>
      <c r="M485" s="22">
        <v>3</v>
      </c>
      <c r="N485" s="22">
        <v>3</v>
      </c>
      <c r="O485" s="22">
        <v>3</v>
      </c>
      <c r="P485" s="22">
        <f t="shared" si="34"/>
        <v>3</v>
      </c>
      <c r="Q485" s="76">
        <f>+P485/$P$486</f>
        <v>8.0487804878048783E-2</v>
      </c>
    </row>
    <row r="486" spans="2:17" ht="18" x14ac:dyDescent="0.25">
      <c r="B486" s="92" t="s">
        <v>135</v>
      </c>
      <c r="C486" s="92"/>
      <c r="D486" s="93">
        <v>36</v>
      </c>
      <c r="E486" s="93">
        <v>36</v>
      </c>
      <c r="F486" s="93">
        <v>38</v>
      </c>
      <c r="G486" s="93">
        <v>38</v>
      </c>
      <c r="H486" s="93">
        <v>38</v>
      </c>
      <c r="I486" s="93">
        <v>38</v>
      </c>
      <c r="J486" s="93">
        <v>38</v>
      </c>
      <c r="K486" s="93">
        <v>37</v>
      </c>
      <c r="L486" s="93">
        <v>36</v>
      </c>
      <c r="M486" s="93">
        <v>37</v>
      </c>
      <c r="N486" s="93">
        <v>38</v>
      </c>
      <c r="O486" s="93">
        <v>38</v>
      </c>
      <c r="P486" s="93">
        <f t="shared" si="34"/>
        <v>37.272727272727273</v>
      </c>
      <c r="Q486" s="94">
        <f>+P486/P487</f>
        <v>9.4834964032105111E-3</v>
      </c>
    </row>
    <row r="487" spans="2:17" ht="15" x14ac:dyDescent="0.25">
      <c r="B487" s="19" t="s">
        <v>136</v>
      </c>
      <c r="D487" s="26">
        <f t="shared" ref="D487:P487" si="41">+D486+D483+D479+D468+D466+D463+D460+D453+D450</f>
        <v>3865</v>
      </c>
      <c r="E487" s="26">
        <f t="shared" si="41"/>
        <v>3908</v>
      </c>
      <c r="F487" s="26">
        <f t="shared" si="41"/>
        <v>3924</v>
      </c>
      <c r="G487" s="26">
        <f t="shared" si="41"/>
        <v>3920</v>
      </c>
      <c r="H487" s="26">
        <f t="shared" si="41"/>
        <v>3909</v>
      </c>
      <c r="I487" s="26">
        <f t="shared" si="41"/>
        <v>3927</v>
      </c>
      <c r="J487" s="26">
        <f t="shared" si="41"/>
        <v>3930</v>
      </c>
      <c r="K487" s="26">
        <f t="shared" si="41"/>
        <v>3941</v>
      </c>
      <c r="L487" s="26">
        <f t="shared" si="41"/>
        <v>3954</v>
      </c>
      <c r="M487" s="26">
        <f t="shared" si="41"/>
        <v>3977</v>
      </c>
      <c r="N487" s="26">
        <f t="shared" si="41"/>
        <v>3978</v>
      </c>
      <c r="O487" s="26">
        <f t="shared" si="41"/>
        <v>3999</v>
      </c>
      <c r="P487" s="26">
        <f t="shared" si="41"/>
        <v>3930.272727272727</v>
      </c>
      <c r="Q487" s="26"/>
    </row>
    <row r="488" spans="2:17" ht="15" x14ac:dyDescent="0.25">
      <c r="D488" s="22"/>
      <c r="E488" s="22"/>
      <c r="F488" s="22"/>
      <c r="G488" s="22"/>
      <c r="H488" s="22"/>
      <c r="I488" s="22"/>
      <c r="J488" s="22"/>
      <c r="K488" s="22"/>
      <c r="L488" s="22"/>
      <c r="M488" s="22"/>
      <c r="N488" s="22"/>
      <c r="O488" s="22"/>
      <c r="P488" s="26"/>
      <c r="Q488" s="76"/>
    </row>
    <row r="489" spans="2:17" ht="15" x14ac:dyDescent="0.25">
      <c r="D489" s="22"/>
      <c r="E489" s="22"/>
      <c r="F489" s="22"/>
      <c r="G489" s="22"/>
      <c r="H489" s="22"/>
      <c r="I489" s="22"/>
      <c r="J489" s="22"/>
      <c r="K489" s="22"/>
      <c r="L489" s="22"/>
      <c r="M489" s="22"/>
      <c r="N489" s="22"/>
      <c r="O489" s="22"/>
      <c r="P489" s="26"/>
      <c r="Q489" s="76"/>
    </row>
    <row r="490" spans="2:17" ht="15" x14ac:dyDescent="0.25">
      <c r="D490" s="22"/>
      <c r="E490" s="22"/>
      <c r="F490" s="22"/>
      <c r="G490" s="22"/>
      <c r="H490" s="22"/>
      <c r="I490" s="22"/>
      <c r="J490" s="22"/>
      <c r="K490" s="22"/>
      <c r="L490" s="22"/>
      <c r="M490" s="22"/>
      <c r="N490" s="22"/>
      <c r="O490" s="22"/>
      <c r="P490" s="26"/>
      <c r="Q490" s="76"/>
    </row>
    <row r="491" spans="2:17" x14ac:dyDescent="0.2">
      <c r="C491" s="22"/>
    </row>
    <row r="492" spans="2:17" x14ac:dyDescent="0.2">
      <c r="C492" s="22"/>
    </row>
    <row r="493" spans="2:17" x14ac:dyDescent="0.2">
      <c r="C493" s="22"/>
    </row>
    <row r="494" spans="2:17" x14ac:dyDescent="0.2">
      <c r="C494" s="22"/>
    </row>
    <row r="495" spans="2:17" x14ac:dyDescent="0.2">
      <c r="C495" s="22"/>
    </row>
    <row r="496" spans="2:17" x14ac:dyDescent="0.2">
      <c r="C496" s="22"/>
    </row>
    <row r="497" spans="3:3" x14ac:dyDescent="0.2">
      <c r="C497" s="22"/>
    </row>
    <row r="498" spans="3:3" x14ac:dyDescent="0.2">
      <c r="C498" s="22"/>
    </row>
    <row r="499" spans="3:3" x14ac:dyDescent="0.2">
      <c r="C499" s="22"/>
    </row>
    <row r="500" spans="3:3" x14ac:dyDescent="0.2">
      <c r="C500" s="22"/>
    </row>
    <row r="501" spans="3:3" x14ac:dyDescent="0.2">
      <c r="C501" s="22"/>
    </row>
    <row r="502" spans="3:3" x14ac:dyDescent="0.2">
      <c r="C502" s="22"/>
    </row>
    <row r="503" spans="3:3" x14ac:dyDescent="0.2">
      <c r="C503" s="22"/>
    </row>
    <row r="504" spans="3:3" x14ac:dyDescent="0.2">
      <c r="C504" s="22"/>
    </row>
    <row r="505" spans="3:3" x14ac:dyDescent="0.2">
      <c r="C505" s="22"/>
    </row>
    <row r="506" spans="3:3" x14ac:dyDescent="0.2">
      <c r="C506" s="22"/>
    </row>
    <row r="507" spans="3:3" x14ac:dyDescent="0.2">
      <c r="C507" s="22"/>
    </row>
    <row r="508" spans="3:3" x14ac:dyDescent="0.2">
      <c r="C508" s="22"/>
    </row>
    <row r="509" spans="3:3" x14ac:dyDescent="0.2">
      <c r="C509" s="22"/>
    </row>
    <row r="510" spans="3:3" x14ac:dyDescent="0.2">
      <c r="C510" s="22"/>
    </row>
    <row r="511" spans="3:3" x14ac:dyDescent="0.2">
      <c r="C511" s="22"/>
    </row>
    <row r="512" spans="3:3" x14ac:dyDescent="0.2">
      <c r="C512" s="22"/>
    </row>
    <row r="513" spans="1:17" x14ac:dyDescent="0.2">
      <c r="C513" s="22"/>
    </row>
    <row r="514" spans="1:17" x14ac:dyDescent="0.2">
      <c r="C514" s="22"/>
    </row>
    <row r="515" spans="1:17" ht="15" x14ac:dyDescent="0.25">
      <c r="B515" s="19"/>
      <c r="C515" s="26"/>
      <c r="D515" s="26"/>
      <c r="E515" s="40"/>
      <c r="Q515" s="76"/>
    </row>
    <row r="516" spans="1:17" s="53" customFormat="1" x14ac:dyDescent="0.2">
      <c r="C516" s="59"/>
    </row>
    <row r="517" spans="1:17" ht="15" x14ac:dyDescent="0.25">
      <c r="C517" s="22"/>
      <c r="Q517" s="76"/>
    </row>
    <row r="518" spans="1:17" ht="26.25" x14ac:dyDescent="0.4">
      <c r="A518" s="44"/>
      <c r="B518" s="16" t="s">
        <v>105</v>
      </c>
      <c r="C518" s="45"/>
      <c r="D518" s="45"/>
      <c r="E518" s="45"/>
      <c r="F518" s="46"/>
      <c r="G518" s="46"/>
      <c r="H518" s="47"/>
      <c r="I518" s="47"/>
      <c r="J518" s="48"/>
      <c r="K518" s="48"/>
      <c r="L518" s="48"/>
      <c r="M518" s="48"/>
      <c r="N518" s="48"/>
      <c r="O518" s="34"/>
      <c r="Q518" s="76"/>
    </row>
    <row r="519" spans="1:17" ht="15" x14ac:dyDescent="0.25">
      <c r="B519" s="14" t="s">
        <v>29</v>
      </c>
      <c r="C519" s="22"/>
      <c r="Q519" s="76"/>
    </row>
    <row r="520" spans="1:17" ht="23.25" x14ac:dyDescent="0.35">
      <c r="A520" s="44"/>
      <c r="B520" s="17" t="s">
        <v>106</v>
      </c>
      <c r="C520" s="50"/>
      <c r="D520" s="50"/>
      <c r="E520" s="50"/>
      <c r="F520" s="47"/>
      <c r="G520" s="47"/>
      <c r="H520" s="47"/>
      <c r="I520" s="47"/>
      <c r="J520" s="48"/>
      <c r="K520" s="48"/>
      <c r="L520" s="48"/>
      <c r="M520" s="48"/>
      <c r="N520" s="48"/>
      <c r="O520" s="34"/>
      <c r="Q520" s="76"/>
    </row>
    <row r="521" spans="1:17" ht="15" x14ac:dyDescent="0.25">
      <c r="C521" s="22"/>
      <c r="Q521" s="76"/>
    </row>
    <row r="522" spans="1:17" ht="15" x14ac:dyDescent="0.25">
      <c r="C522" s="22"/>
      <c r="Q522" s="76"/>
    </row>
    <row r="523" spans="1:17" ht="30.75" thickBot="1" x14ac:dyDescent="0.3">
      <c r="B523" s="67" t="s">
        <v>68</v>
      </c>
      <c r="C523" s="67" t="s">
        <v>3</v>
      </c>
      <c r="D523" s="67" t="s">
        <v>32</v>
      </c>
      <c r="E523" s="67" t="s">
        <v>33</v>
      </c>
      <c r="F523" s="67" t="s">
        <v>34</v>
      </c>
      <c r="G523" s="67" t="s">
        <v>35</v>
      </c>
      <c r="H523" s="67" t="s">
        <v>36</v>
      </c>
      <c r="I523" s="67" t="s">
        <v>37</v>
      </c>
      <c r="J523" s="64" t="s">
        <v>38</v>
      </c>
      <c r="K523" s="64" t="s">
        <v>39</v>
      </c>
      <c r="L523" s="64" t="s">
        <v>40</v>
      </c>
      <c r="M523" s="64" t="s">
        <v>164</v>
      </c>
      <c r="N523" s="64" t="s">
        <v>41</v>
      </c>
      <c r="O523" s="64" t="s">
        <v>42</v>
      </c>
      <c r="P523" s="64" t="s">
        <v>27</v>
      </c>
      <c r="Q523" s="76"/>
    </row>
    <row r="524" spans="1:17" ht="15" x14ac:dyDescent="0.25">
      <c r="B524" s="19" t="s">
        <v>52</v>
      </c>
      <c r="C524" s="14" t="s">
        <v>4</v>
      </c>
      <c r="D524" s="22">
        <v>440</v>
      </c>
      <c r="E524" s="22">
        <v>453</v>
      </c>
      <c r="F524" s="22">
        <v>453</v>
      </c>
      <c r="G524" s="22">
        <v>453</v>
      </c>
      <c r="H524" s="22">
        <v>453</v>
      </c>
      <c r="I524" s="22">
        <v>452</v>
      </c>
      <c r="J524" s="22">
        <v>452</v>
      </c>
      <c r="K524" s="22">
        <v>455</v>
      </c>
      <c r="L524" s="22">
        <v>455</v>
      </c>
      <c r="M524" s="22">
        <v>460</v>
      </c>
      <c r="N524" s="22">
        <v>457</v>
      </c>
      <c r="O524" s="22">
        <v>464</v>
      </c>
      <c r="P524" s="22">
        <f t="shared" ref="P524:P587" si="42">AVERAGE(D524:O524)</f>
        <v>453.91666666666669</v>
      </c>
      <c r="Q524" s="76"/>
    </row>
    <row r="525" spans="1:17" ht="15" x14ac:dyDescent="0.25">
      <c r="B525" s="19"/>
      <c r="C525" s="14" t="s">
        <v>5</v>
      </c>
      <c r="D525" s="22">
        <v>177</v>
      </c>
      <c r="E525" s="22">
        <v>179</v>
      </c>
      <c r="F525" s="22">
        <v>179</v>
      </c>
      <c r="G525" s="22">
        <v>180</v>
      </c>
      <c r="H525" s="22">
        <v>175</v>
      </c>
      <c r="I525" s="22">
        <v>176</v>
      </c>
      <c r="J525" s="22">
        <v>176</v>
      </c>
      <c r="K525" s="22">
        <v>176</v>
      </c>
      <c r="L525" s="22">
        <v>179</v>
      </c>
      <c r="M525" s="22">
        <v>181</v>
      </c>
      <c r="N525" s="22">
        <v>179</v>
      </c>
      <c r="O525" s="22">
        <v>176</v>
      </c>
      <c r="P525" s="22">
        <f t="shared" si="42"/>
        <v>177.75</v>
      </c>
      <c r="Q525" s="76"/>
    </row>
    <row r="526" spans="1:17" ht="15" x14ac:dyDescent="0.25">
      <c r="B526" s="19"/>
      <c r="C526" s="14" t="s">
        <v>14</v>
      </c>
      <c r="D526" s="22">
        <v>48</v>
      </c>
      <c r="E526" s="22">
        <v>51</v>
      </c>
      <c r="F526" s="22">
        <v>51</v>
      </c>
      <c r="G526" s="22">
        <v>51</v>
      </c>
      <c r="H526" s="22">
        <v>51</v>
      </c>
      <c r="I526" s="22">
        <v>51</v>
      </c>
      <c r="J526" s="22">
        <v>51</v>
      </c>
      <c r="K526" s="22">
        <v>51</v>
      </c>
      <c r="L526" s="22">
        <v>51</v>
      </c>
      <c r="M526" s="22">
        <v>51</v>
      </c>
      <c r="N526" s="22">
        <v>51</v>
      </c>
      <c r="O526" s="22">
        <v>53</v>
      </c>
      <c r="P526" s="22">
        <f t="shared" si="42"/>
        <v>50.916666666666664</v>
      </c>
      <c r="Q526" s="76"/>
    </row>
    <row r="527" spans="1:17" ht="15" x14ac:dyDescent="0.25">
      <c r="B527" s="19"/>
      <c r="C527" s="14" t="s">
        <v>7</v>
      </c>
      <c r="D527" s="22">
        <v>54</v>
      </c>
      <c r="E527" s="22">
        <v>54</v>
      </c>
      <c r="F527" s="22">
        <v>54</v>
      </c>
      <c r="G527" s="22">
        <v>36</v>
      </c>
      <c r="H527" s="22">
        <v>40</v>
      </c>
      <c r="I527" s="22">
        <v>46</v>
      </c>
      <c r="J527" s="22">
        <v>46</v>
      </c>
      <c r="K527" s="22">
        <v>46</v>
      </c>
      <c r="L527" s="22">
        <v>49</v>
      </c>
      <c r="M527" s="22">
        <v>51</v>
      </c>
      <c r="N527" s="22">
        <v>51</v>
      </c>
      <c r="O527" s="22">
        <v>56</v>
      </c>
      <c r="P527" s="22">
        <f t="shared" si="42"/>
        <v>48.583333333333336</v>
      </c>
      <c r="Q527" s="76"/>
    </row>
    <row r="528" spans="1:17" ht="15" x14ac:dyDescent="0.25">
      <c r="B528" s="19"/>
      <c r="C528" s="14" t="s">
        <v>6</v>
      </c>
      <c r="D528" s="22">
        <v>45</v>
      </c>
      <c r="E528" s="22">
        <v>45</v>
      </c>
      <c r="F528" s="22">
        <v>43</v>
      </c>
      <c r="G528" s="22">
        <v>42</v>
      </c>
      <c r="H528" s="22">
        <v>42</v>
      </c>
      <c r="I528" s="22">
        <v>41</v>
      </c>
      <c r="J528" s="22">
        <v>42</v>
      </c>
      <c r="K528" s="22">
        <v>43</v>
      </c>
      <c r="L528" s="22">
        <v>44</v>
      </c>
      <c r="M528" s="22">
        <v>46</v>
      </c>
      <c r="N528" s="22">
        <v>47</v>
      </c>
      <c r="O528" s="22">
        <v>46</v>
      </c>
      <c r="P528" s="22">
        <f t="shared" si="42"/>
        <v>43.833333333333336</v>
      </c>
      <c r="Q528" s="76"/>
    </row>
    <row r="529" spans="2:17" ht="15" x14ac:dyDescent="0.25">
      <c r="B529" s="19"/>
      <c r="C529" s="14" t="s">
        <v>11</v>
      </c>
      <c r="D529" s="22">
        <v>39</v>
      </c>
      <c r="E529" s="22">
        <v>42</v>
      </c>
      <c r="F529" s="22">
        <v>42</v>
      </c>
      <c r="G529" s="22">
        <v>44</v>
      </c>
      <c r="H529" s="22">
        <v>44</v>
      </c>
      <c r="I529" s="22">
        <v>44</v>
      </c>
      <c r="J529" s="22">
        <v>44</v>
      </c>
      <c r="K529" s="22">
        <v>44</v>
      </c>
      <c r="L529" s="22">
        <v>43</v>
      </c>
      <c r="M529" s="22">
        <v>44</v>
      </c>
      <c r="N529" s="22">
        <v>45</v>
      </c>
      <c r="O529" s="22">
        <v>47</v>
      </c>
      <c r="P529" s="22">
        <f t="shared" si="42"/>
        <v>43.5</v>
      </c>
      <c r="Q529" s="76"/>
    </row>
    <row r="530" spans="2:17" ht="15" x14ac:dyDescent="0.25">
      <c r="B530" s="19"/>
      <c r="C530" s="14" t="s">
        <v>17</v>
      </c>
      <c r="D530" s="22">
        <v>38</v>
      </c>
      <c r="E530" s="22">
        <v>40</v>
      </c>
      <c r="F530" s="22">
        <v>40</v>
      </c>
      <c r="G530" s="22">
        <v>40</v>
      </c>
      <c r="H530" s="22">
        <v>40</v>
      </c>
      <c r="I530" s="22">
        <v>40</v>
      </c>
      <c r="J530" s="22">
        <v>40</v>
      </c>
      <c r="K530" s="22">
        <v>40</v>
      </c>
      <c r="L530" s="22">
        <v>40</v>
      </c>
      <c r="M530" s="22">
        <v>40</v>
      </c>
      <c r="N530" s="22">
        <v>38</v>
      </c>
      <c r="O530" s="22">
        <v>36</v>
      </c>
      <c r="P530" s="22">
        <f t="shared" si="42"/>
        <v>39.333333333333336</v>
      </c>
      <c r="Q530" s="76"/>
    </row>
    <row r="531" spans="2:17" ht="15" x14ac:dyDescent="0.25">
      <c r="B531" s="19"/>
      <c r="C531" s="14" t="s">
        <v>8</v>
      </c>
      <c r="D531" s="22">
        <v>32</v>
      </c>
      <c r="E531" s="22">
        <v>34</v>
      </c>
      <c r="F531" s="22">
        <v>34</v>
      </c>
      <c r="G531" s="22">
        <v>34</v>
      </c>
      <c r="H531" s="22">
        <v>34</v>
      </c>
      <c r="I531" s="22">
        <v>34</v>
      </c>
      <c r="J531" s="22">
        <v>34</v>
      </c>
      <c r="K531" s="22">
        <v>34</v>
      </c>
      <c r="L531" s="22">
        <v>35</v>
      </c>
      <c r="M531" s="22">
        <v>35</v>
      </c>
      <c r="N531" s="22">
        <v>36</v>
      </c>
      <c r="O531" s="22">
        <v>34</v>
      </c>
      <c r="P531" s="22">
        <f t="shared" si="42"/>
        <v>34.166666666666664</v>
      </c>
      <c r="Q531" s="76"/>
    </row>
    <row r="532" spans="2:17" ht="15" x14ac:dyDescent="0.25">
      <c r="B532" s="19"/>
      <c r="C532" s="14" t="s">
        <v>9</v>
      </c>
      <c r="D532" s="22">
        <v>29</v>
      </c>
      <c r="E532" s="22">
        <v>29</v>
      </c>
      <c r="F532" s="22">
        <v>29</v>
      </c>
      <c r="G532" s="22">
        <v>29</v>
      </c>
      <c r="H532" s="22">
        <v>31</v>
      </c>
      <c r="I532" s="22">
        <v>31</v>
      </c>
      <c r="J532" s="22">
        <v>31</v>
      </c>
      <c r="K532" s="22">
        <v>31</v>
      </c>
      <c r="L532" s="22">
        <v>31</v>
      </c>
      <c r="M532" s="22">
        <v>31</v>
      </c>
      <c r="N532" s="22">
        <v>31</v>
      </c>
      <c r="O532" s="22">
        <v>30</v>
      </c>
      <c r="P532" s="22">
        <f t="shared" si="42"/>
        <v>30.25</v>
      </c>
      <c r="Q532" s="76"/>
    </row>
    <row r="533" spans="2:17" ht="15" x14ac:dyDescent="0.25">
      <c r="B533" s="19"/>
      <c r="C533" s="14" t="s">
        <v>10</v>
      </c>
      <c r="D533" s="22">
        <v>26</v>
      </c>
      <c r="E533" s="22">
        <v>26</v>
      </c>
      <c r="F533" s="22">
        <v>26</v>
      </c>
      <c r="G533" s="22">
        <v>26</v>
      </c>
      <c r="H533" s="22">
        <v>26</v>
      </c>
      <c r="I533" s="22">
        <v>26</v>
      </c>
      <c r="J533" s="22">
        <v>26</v>
      </c>
      <c r="K533" s="22">
        <v>26</v>
      </c>
      <c r="L533" s="22">
        <v>26</v>
      </c>
      <c r="M533" s="22">
        <v>29</v>
      </c>
      <c r="N533" s="22">
        <v>28</v>
      </c>
      <c r="O533" s="22">
        <v>28</v>
      </c>
      <c r="P533" s="22">
        <f t="shared" si="42"/>
        <v>26.583333333333332</v>
      </c>
      <c r="Q533" s="76"/>
    </row>
    <row r="534" spans="2:17" ht="15" x14ac:dyDescent="0.25">
      <c r="B534" s="19"/>
      <c r="C534" s="14" t="s">
        <v>15</v>
      </c>
      <c r="D534" s="22">
        <v>25</v>
      </c>
      <c r="E534" s="22">
        <v>25</v>
      </c>
      <c r="F534" s="22">
        <v>25</v>
      </c>
      <c r="G534" s="22">
        <v>25</v>
      </c>
      <c r="H534" s="22">
        <v>25</v>
      </c>
      <c r="I534" s="22">
        <v>25</v>
      </c>
      <c r="J534" s="22">
        <v>25</v>
      </c>
      <c r="K534" s="22">
        <v>25</v>
      </c>
      <c r="L534" s="22">
        <v>25</v>
      </c>
      <c r="M534" s="22">
        <v>26</v>
      </c>
      <c r="N534" s="22">
        <v>26</v>
      </c>
      <c r="O534" s="22">
        <v>24</v>
      </c>
      <c r="P534" s="22">
        <f t="shared" si="42"/>
        <v>25.083333333333332</v>
      </c>
      <c r="Q534" s="76"/>
    </row>
    <row r="535" spans="2:17" ht="15" x14ac:dyDescent="0.25">
      <c r="B535" s="19"/>
      <c r="C535" s="14" t="s">
        <v>13</v>
      </c>
      <c r="D535" s="22">
        <v>16</v>
      </c>
      <c r="E535" s="22">
        <v>16</v>
      </c>
      <c r="F535" s="22">
        <v>16</v>
      </c>
      <c r="G535" s="22">
        <v>16</v>
      </c>
      <c r="H535" s="22">
        <v>16</v>
      </c>
      <c r="I535" s="22">
        <v>16</v>
      </c>
      <c r="J535" s="22">
        <v>16</v>
      </c>
      <c r="K535" s="22">
        <v>16</v>
      </c>
      <c r="L535" s="22">
        <v>16</v>
      </c>
      <c r="M535" s="22">
        <v>16</v>
      </c>
      <c r="N535" s="22">
        <v>16</v>
      </c>
      <c r="O535" s="22">
        <v>17</v>
      </c>
      <c r="P535" s="22">
        <f t="shared" si="42"/>
        <v>16.083333333333332</v>
      </c>
      <c r="Q535" s="76"/>
    </row>
    <row r="536" spans="2:17" ht="15" x14ac:dyDescent="0.25">
      <c r="B536" s="19"/>
      <c r="C536" s="14" t="s">
        <v>107</v>
      </c>
      <c r="D536" s="22">
        <v>13</v>
      </c>
      <c r="E536" s="22">
        <v>13</v>
      </c>
      <c r="F536" s="22">
        <v>13</v>
      </c>
      <c r="G536" s="22">
        <v>13</v>
      </c>
      <c r="H536" s="22">
        <v>13</v>
      </c>
      <c r="I536" s="22">
        <v>13</v>
      </c>
      <c r="J536" s="22">
        <v>13</v>
      </c>
      <c r="K536" s="22">
        <v>13</v>
      </c>
      <c r="L536" s="22">
        <v>13</v>
      </c>
      <c r="M536" s="22">
        <v>14</v>
      </c>
      <c r="N536" s="22">
        <v>12</v>
      </c>
      <c r="O536" s="22">
        <v>12</v>
      </c>
      <c r="P536" s="22">
        <f t="shared" si="42"/>
        <v>12.916666666666666</v>
      </c>
      <c r="Q536" s="76"/>
    </row>
    <row r="537" spans="2:17" ht="15" x14ac:dyDescent="0.25">
      <c r="B537" s="19"/>
      <c r="C537" s="14" t="s">
        <v>23</v>
      </c>
      <c r="D537" s="22">
        <v>11</v>
      </c>
      <c r="E537" s="22">
        <v>11</v>
      </c>
      <c r="F537" s="22">
        <v>11</v>
      </c>
      <c r="G537" s="22">
        <v>11</v>
      </c>
      <c r="H537" s="22">
        <v>9</v>
      </c>
      <c r="I537" s="22">
        <v>9</v>
      </c>
      <c r="J537" s="22">
        <v>9</v>
      </c>
      <c r="K537" s="22">
        <v>9</v>
      </c>
      <c r="L537" s="22">
        <v>9</v>
      </c>
      <c r="M537" s="22">
        <v>9</v>
      </c>
      <c r="N537" s="22">
        <v>8</v>
      </c>
      <c r="O537" s="22">
        <v>8</v>
      </c>
      <c r="P537" s="22">
        <f t="shared" si="42"/>
        <v>9.5</v>
      </c>
      <c r="Q537" s="76"/>
    </row>
    <row r="538" spans="2:17" ht="15" x14ac:dyDescent="0.25">
      <c r="B538" s="19"/>
      <c r="C538" s="14" t="s">
        <v>21</v>
      </c>
      <c r="D538" s="22">
        <v>9</v>
      </c>
      <c r="E538" s="22">
        <v>9</v>
      </c>
      <c r="F538" s="22">
        <v>9</v>
      </c>
      <c r="G538" s="22">
        <v>9</v>
      </c>
      <c r="H538" s="22">
        <v>9</v>
      </c>
      <c r="I538" s="22">
        <v>9</v>
      </c>
      <c r="J538" s="22">
        <v>9</v>
      </c>
      <c r="K538" s="22">
        <v>9</v>
      </c>
      <c r="L538" s="22">
        <v>9</v>
      </c>
      <c r="M538" s="22">
        <v>9</v>
      </c>
      <c r="N538" s="22">
        <v>9</v>
      </c>
      <c r="O538" s="22">
        <v>9</v>
      </c>
      <c r="P538" s="22">
        <f t="shared" si="42"/>
        <v>9</v>
      </c>
      <c r="Q538" s="76"/>
    </row>
    <row r="539" spans="2:17" ht="15" x14ac:dyDescent="0.25">
      <c r="B539" s="19"/>
      <c r="C539" s="14" t="s">
        <v>16</v>
      </c>
      <c r="D539" s="22">
        <v>9</v>
      </c>
      <c r="E539" s="22">
        <v>9</v>
      </c>
      <c r="F539" s="22">
        <v>9</v>
      </c>
      <c r="G539" s="22">
        <v>9</v>
      </c>
      <c r="H539" s="22">
        <v>9</v>
      </c>
      <c r="I539" s="22">
        <v>9</v>
      </c>
      <c r="J539" s="22">
        <v>9</v>
      </c>
      <c r="K539" s="22">
        <v>9</v>
      </c>
      <c r="L539" s="22">
        <v>9</v>
      </c>
      <c r="M539" s="22">
        <v>9</v>
      </c>
      <c r="N539" s="22">
        <v>9</v>
      </c>
      <c r="O539" s="22">
        <v>9</v>
      </c>
      <c r="P539" s="22">
        <f t="shared" si="42"/>
        <v>9</v>
      </c>
      <c r="Q539" s="76"/>
    </row>
    <row r="540" spans="2:17" ht="15" x14ac:dyDescent="0.25">
      <c r="B540" s="19"/>
      <c r="C540" s="14" t="s">
        <v>12</v>
      </c>
      <c r="D540" s="22">
        <v>8</v>
      </c>
      <c r="E540" s="22">
        <v>8</v>
      </c>
      <c r="F540" s="22">
        <v>7</v>
      </c>
      <c r="G540" s="22">
        <v>7</v>
      </c>
      <c r="H540" s="22">
        <v>7</v>
      </c>
      <c r="I540" s="22">
        <v>7</v>
      </c>
      <c r="J540" s="22">
        <v>7</v>
      </c>
      <c r="K540" s="22">
        <v>7</v>
      </c>
      <c r="L540" s="22">
        <v>7</v>
      </c>
      <c r="M540" s="22">
        <v>7</v>
      </c>
      <c r="N540" s="22">
        <v>7</v>
      </c>
      <c r="O540" s="22">
        <v>10</v>
      </c>
      <c r="P540" s="22">
        <f t="shared" si="42"/>
        <v>7.416666666666667</v>
      </c>
      <c r="Q540" s="76"/>
    </row>
    <row r="541" spans="2:17" ht="15" x14ac:dyDescent="0.25">
      <c r="B541" s="19"/>
      <c r="C541" s="14" t="s">
        <v>22</v>
      </c>
      <c r="D541" s="22">
        <v>6</v>
      </c>
      <c r="E541" s="22">
        <v>6</v>
      </c>
      <c r="F541" s="22">
        <v>6</v>
      </c>
      <c r="G541" s="22">
        <v>6</v>
      </c>
      <c r="H541" s="22">
        <v>6</v>
      </c>
      <c r="I541" s="22">
        <v>6</v>
      </c>
      <c r="J541" s="22">
        <v>6</v>
      </c>
      <c r="K541" s="22">
        <v>6</v>
      </c>
      <c r="L541" s="22">
        <v>6</v>
      </c>
      <c r="M541" s="22">
        <v>6</v>
      </c>
      <c r="N541" s="22">
        <v>6</v>
      </c>
      <c r="O541" s="22">
        <v>6</v>
      </c>
      <c r="P541" s="22">
        <f t="shared" si="42"/>
        <v>6</v>
      </c>
      <c r="Q541" s="76"/>
    </row>
    <row r="542" spans="2:17" ht="15" x14ac:dyDescent="0.25">
      <c r="B542" s="19"/>
      <c r="C542" s="14" t="s">
        <v>25</v>
      </c>
      <c r="D542" s="22">
        <v>6</v>
      </c>
      <c r="E542" s="22">
        <v>6</v>
      </c>
      <c r="F542" s="22">
        <v>6</v>
      </c>
      <c r="G542" s="22">
        <v>6</v>
      </c>
      <c r="H542" s="22">
        <v>6</v>
      </c>
      <c r="I542" s="22">
        <v>6</v>
      </c>
      <c r="J542" s="22">
        <v>6</v>
      </c>
      <c r="K542" s="22">
        <v>6</v>
      </c>
      <c r="L542" s="22">
        <v>6</v>
      </c>
      <c r="M542" s="22">
        <v>6</v>
      </c>
      <c r="N542" s="22">
        <v>6</v>
      </c>
      <c r="O542" s="22">
        <v>6</v>
      </c>
      <c r="P542" s="22">
        <f t="shared" si="42"/>
        <v>6</v>
      </c>
      <c r="Q542" s="76"/>
    </row>
    <row r="543" spans="2:17" ht="15" x14ac:dyDescent="0.25">
      <c r="B543" s="19"/>
      <c r="C543" s="14" t="s">
        <v>19</v>
      </c>
      <c r="D543" s="22">
        <v>6</v>
      </c>
      <c r="E543" s="22">
        <v>6</v>
      </c>
      <c r="F543" s="22">
        <v>6</v>
      </c>
      <c r="G543" s="22">
        <v>6</v>
      </c>
      <c r="H543" s="22">
        <v>6</v>
      </c>
      <c r="I543" s="22">
        <v>6</v>
      </c>
      <c r="J543" s="22">
        <v>6</v>
      </c>
      <c r="K543" s="22">
        <v>6</v>
      </c>
      <c r="L543" s="22">
        <v>6</v>
      </c>
      <c r="M543" s="22">
        <v>6</v>
      </c>
      <c r="N543" s="22">
        <v>6</v>
      </c>
      <c r="O543" s="22">
        <v>6</v>
      </c>
      <c r="P543" s="22">
        <f t="shared" si="42"/>
        <v>6</v>
      </c>
      <c r="Q543" s="76"/>
    </row>
    <row r="544" spans="2:17" ht="15" x14ac:dyDescent="0.25">
      <c r="B544" s="19"/>
      <c r="C544" s="14" t="s">
        <v>20</v>
      </c>
      <c r="D544" s="22">
        <v>5</v>
      </c>
      <c r="E544" s="22">
        <v>5</v>
      </c>
      <c r="F544" s="22">
        <v>5</v>
      </c>
      <c r="G544" s="22">
        <v>5</v>
      </c>
      <c r="H544" s="22">
        <v>5</v>
      </c>
      <c r="I544" s="22">
        <v>5</v>
      </c>
      <c r="J544" s="22">
        <v>5</v>
      </c>
      <c r="K544" s="22">
        <v>5</v>
      </c>
      <c r="L544" s="22">
        <v>5</v>
      </c>
      <c r="M544" s="22">
        <v>5</v>
      </c>
      <c r="N544" s="22">
        <v>6</v>
      </c>
      <c r="O544" s="22">
        <v>6</v>
      </c>
      <c r="P544" s="22">
        <f t="shared" si="42"/>
        <v>5.166666666666667</v>
      </c>
      <c r="Q544" s="76"/>
    </row>
    <row r="545" spans="2:17" ht="15" x14ac:dyDescent="0.25">
      <c r="B545" s="19"/>
      <c r="C545" s="14" t="s">
        <v>18</v>
      </c>
      <c r="D545" s="22">
        <v>3</v>
      </c>
      <c r="E545" s="22">
        <v>3</v>
      </c>
      <c r="F545" s="22">
        <v>3</v>
      </c>
      <c r="G545" s="22">
        <v>3</v>
      </c>
      <c r="H545" s="22">
        <v>3</v>
      </c>
      <c r="I545" s="22">
        <v>3</v>
      </c>
      <c r="J545" s="22">
        <v>3</v>
      </c>
      <c r="K545" s="22">
        <v>3</v>
      </c>
      <c r="L545" s="22">
        <v>3</v>
      </c>
      <c r="M545" s="22">
        <v>3</v>
      </c>
      <c r="N545" s="22">
        <v>3</v>
      </c>
      <c r="O545" s="22">
        <v>3</v>
      </c>
      <c r="P545" s="22">
        <f t="shared" si="42"/>
        <v>3</v>
      </c>
      <c r="Q545" s="76"/>
    </row>
    <row r="546" spans="2:17" ht="15" x14ac:dyDescent="0.25">
      <c r="B546" s="19"/>
      <c r="C546" s="14" t="s">
        <v>24</v>
      </c>
      <c r="D546" s="22">
        <v>3</v>
      </c>
      <c r="E546" s="22">
        <v>3</v>
      </c>
      <c r="F546" s="22">
        <v>3</v>
      </c>
      <c r="G546" s="22">
        <v>3</v>
      </c>
      <c r="H546" s="22">
        <v>3</v>
      </c>
      <c r="I546" s="22">
        <v>3</v>
      </c>
      <c r="J546" s="22">
        <v>3</v>
      </c>
      <c r="K546" s="22">
        <v>3</v>
      </c>
      <c r="L546" s="22">
        <v>3</v>
      </c>
      <c r="M546" s="22">
        <v>3</v>
      </c>
      <c r="N546" s="22">
        <v>3</v>
      </c>
      <c r="O546" s="22">
        <v>3</v>
      </c>
      <c r="P546" s="22">
        <f t="shared" si="42"/>
        <v>3</v>
      </c>
      <c r="Q546" s="76"/>
    </row>
    <row r="547" spans="2:17" ht="15" x14ac:dyDescent="0.25">
      <c r="B547" s="91"/>
      <c r="C547" s="14" t="s">
        <v>26</v>
      </c>
      <c r="D547" s="22">
        <v>2</v>
      </c>
      <c r="E547" s="22">
        <v>2</v>
      </c>
      <c r="F547" s="22">
        <v>2</v>
      </c>
      <c r="G547" s="22">
        <v>2</v>
      </c>
      <c r="H547" s="22">
        <v>2</v>
      </c>
      <c r="I547" s="22">
        <v>2</v>
      </c>
      <c r="J547" s="22">
        <v>2</v>
      </c>
      <c r="K547" s="22">
        <v>2</v>
      </c>
      <c r="L547" s="22">
        <v>2</v>
      </c>
      <c r="M547" s="22">
        <v>2</v>
      </c>
      <c r="N547" s="22">
        <v>2</v>
      </c>
      <c r="O547" s="22">
        <v>2</v>
      </c>
      <c r="P547" s="22">
        <f t="shared" si="42"/>
        <v>2</v>
      </c>
      <c r="Q547" s="76"/>
    </row>
    <row r="548" spans="2:17" ht="15" x14ac:dyDescent="0.25">
      <c r="B548" s="92" t="s">
        <v>137</v>
      </c>
      <c r="C548" s="92"/>
      <c r="D548" s="93">
        <v>1050</v>
      </c>
      <c r="E548" s="93">
        <v>1075</v>
      </c>
      <c r="F548" s="93">
        <v>1072</v>
      </c>
      <c r="G548" s="93">
        <v>1056</v>
      </c>
      <c r="H548" s="93">
        <v>1055</v>
      </c>
      <c r="I548" s="93">
        <v>1060</v>
      </c>
      <c r="J548" s="93">
        <v>1061</v>
      </c>
      <c r="K548" s="93">
        <v>1065</v>
      </c>
      <c r="L548" s="93">
        <v>1072</v>
      </c>
      <c r="M548" s="93">
        <v>1089</v>
      </c>
      <c r="N548" s="93">
        <v>1082</v>
      </c>
      <c r="O548" s="93">
        <v>1091</v>
      </c>
      <c r="P548" s="93">
        <f t="shared" si="42"/>
        <v>1069</v>
      </c>
      <c r="Q548" s="76"/>
    </row>
    <row r="549" spans="2:17" ht="15" x14ac:dyDescent="0.25">
      <c r="B549" s="19" t="s">
        <v>53</v>
      </c>
      <c r="C549" s="14" t="s">
        <v>5</v>
      </c>
      <c r="D549" s="22">
        <v>385</v>
      </c>
      <c r="E549" s="22">
        <v>386</v>
      </c>
      <c r="F549" s="22">
        <v>385</v>
      </c>
      <c r="G549" s="22">
        <v>384</v>
      </c>
      <c r="H549" s="22">
        <v>382</v>
      </c>
      <c r="I549" s="22">
        <v>382</v>
      </c>
      <c r="J549" s="22">
        <v>383</v>
      </c>
      <c r="K549" s="22">
        <v>384</v>
      </c>
      <c r="L549" s="22">
        <v>381</v>
      </c>
      <c r="M549" s="22">
        <v>380</v>
      </c>
      <c r="N549" s="22">
        <v>381</v>
      </c>
      <c r="O549" s="22">
        <v>380</v>
      </c>
      <c r="P549" s="22">
        <f t="shared" si="42"/>
        <v>382.75</v>
      </c>
      <c r="Q549" s="76"/>
    </row>
    <row r="550" spans="2:17" ht="15" x14ac:dyDescent="0.25">
      <c r="B550" s="19"/>
      <c r="C550" s="14" t="s">
        <v>4</v>
      </c>
      <c r="D550" s="22">
        <v>195</v>
      </c>
      <c r="E550" s="22">
        <v>195</v>
      </c>
      <c r="F550" s="22">
        <v>193</v>
      </c>
      <c r="G550" s="22">
        <v>193</v>
      </c>
      <c r="H550" s="22">
        <v>193</v>
      </c>
      <c r="I550" s="22">
        <v>193</v>
      </c>
      <c r="J550" s="22">
        <v>193</v>
      </c>
      <c r="K550" s="22">
        <v>195</v>
      </c>
      <c r="L550" s="22">
        <v>194</v>
      </c>
      <c r="M550" s="22">
        <v>194</v>
      </c>
      <c r="N550" s="22">
        <v>194</v>
      </c>
      <c r="O550" s="22">
        <v>194</v>
      </c>
      <c r="P550" s="22">
        <f t="shared" si="42"/>
        <v>193.83333333333334</v>
      </c>
      <c r="Q550" s="76"/>
    </row>
    <row r="551" spans="2:17" ht="15" x14ac:dyDescent="0.25">
      <c r="B551" s="19"/>
      <c r="C551" s="14" t="s">
        <v>7</v>
      </c>
      <c r="D551" s="22">
        <v>50</v>
      </c>
      <c r="E551" s="22">
        <v>50</v>
      </c>
      <c r="F551" s="22">
        <v>50</v>
      </c>
      <c r="G551" s="22">
        <v>46</v>
      </c>
      <c r="H551" s="22">
        <v>44</v>
      </c>
      <c r="I551" s="22">
        <v>44</v>
      </c>
      <c r="J551" s="22">
        <v>45</v>
      </c>
      <c r="K551" s="22">
        <v>45</v>
      </c>
      <c r="L551" s="22">
        <v>46</v>
      </c>
      <c r="M551" s="22">
        <v>43</v>
      </c>
      <c r="N551" s="22">
        <v>43</v>
      </c>
      <c r="O551" s="22">
        <v>44</v>
      </c>
      <c r="P551" s="22">
        <f t="shared" si="42"/>
        <v>45.833333333333336</v>
      </c>
      <c r="Q551" s="76"/>
    </row>
    <row r="552" spans="2:17" ht="15" x14ac:dyDescent="0.25">
      <c r="B552" s="19"/>
      <c r="C552" s="14" t="s">
        <v>6</v>
      </c>
      <c r="D552" s="22">
        <v>36</v>
      </c>
      <c r="E552" s="22">
        <v>36</v>
      </c>
      <c r="F552" s="22">
        <v>36</v>
      </c>
      <c r="G552" s="22">
        <v>36</v>
      </c>
      <c r="H552" s="22">
        <v>35</v>
      </c>
      <c r="I552" s="22">
        <v>35</v>
      </c>
      <c r="J552" s="22">
        <v>37</v>
      </c>
      <c r="K552" s="22">
        <v>36</v>
      </c>
      <c r="L552" s="22">
        <v>35</v>
      </c>
      <c r="M552" s="22">
        <v>35</v>
      </c>
      <c r="N552" s="22">
        <v>35</v>
      </c>
      <c r="O552" s="22">
        <v>35</v>
      </c>
      <c r="P552" s="22">
        <f t="shared" si="42"/>
        <v>35.583333333333336</v>
      </c>
      <c r="Q552" s="76"/>
    </row>
    <row r="553" spans="2:17" ht="15" x14ac:dyDescent="0.25">
      <c r="B553" s="19"/>
      <c r="C553" s="14" t="s">
        <v>14</v>
      </c>
      <c r="D553" s="22">
        <v>35</v>
      </c>
      <c r="E553" s="22">
        <v>35</v>
      </c>
      <c r="F553" s="22">
        <v>35</v>
      </c>
      <c r="G553" s="22">
        <v>35</v>
      </c>
      <c r="H553" s="22">
        <v>35</v>
      </c>
      <c r="I553" s="22">
        <v>35</v>
      </c>
      <c r="J553" s="22">
        <v>35</v>
      </c>
      <c r="K553" s="22">
        <v>36</v>
      </c>
      <c r="L553" s="22">
        <v>36</v>
      </c>
      <c r="M553" s="22">
        <v>36</v>
      </c>
      <c r="N553" s="22">
        <v>36</v>
      </c>
      <c r="O553" s="22">
        <v>37</v>
      </c>
      <c r="P553" s="22">
        <f t="shared" si="42"/>
        <v>35.5</v>
      </c>
      <c r="Q553" s="76"/>
    </row>
    <row r="554" spans="2:17" ht="15" x14ac:dyDescent="0.25">
      <c r="B554" s="19"/>
      <c r="C554" s="14" t="s">
        <v>16</v>
      </c>
      <c r="D554" s="22">
        <v>21</v>
      </c>
      <c r="E554" s="22">
        <v>21</v>
      </c>
      <c r="F554" s="22">
        <v>22</v>
      </c>
      <c r="G554" s="22">
        <v>22</v>
      </c>
      <c r="H554" s="22">
        <v>22</v>
      </c>
      <c r="I554" s="22">
        <v>22</v>
      </c>
      <c r="J554" s="22">
        <v>22</v>
      </c>
      <c r="K554" s="22">
        <v>22</v>
      </c>
      <c r="L554" s="22">
        <v>23</v>
      </c>
      <c r="M554" s="22">
        <v>23</v>
      </c>
      <c r="N554" s="22">
        <v>23</v>
      </c>
      <c r="O554" s="22">
        <v>23</v>
      </c>
      <c r="P554" s="22">
        <f t="shared" si="42"/>
        <v>22.166666666666668</v>
      </c>
      <c r="Q554" s="76"/>
    </row>
    <row r="555" spans="2:17" ht="15" x14ac:dyDescent="0.25">
      <c r="B555" s="19"/>
      <c r="C555" s="14" t="s">
        <v>8</v>
      </c>
      <c r="D555" s="22">
        <v>22</v>
      </c>
      <c r="E555" s="22">
        <v>22</v>
      </c>
      <c r="F555" s="22">
        <v>22</v>
      </c>
      <c r="G555" s="22">
        <v>22</v>
      </c>
      <c r="H555" s="22">
        <v>22</v>
      </c>
      <c r="I555" s="22">
        <v>22</v>
      </c>
      <c r="J555" s="22">
        <v>22</v>
      </c>
      <c r="K555" s="22">
        <v>22</v>
      </c>
      <c r="L555" s="22">
        <v>22</v>
      </c>
      <c r="M555" s="22">
        <v>22</v>
      </c>
      <c r="N555" s="22">
        <v>22</v>
      </c>
      <c r="O555" s="22">
        <v>22</v>
      </c>
      <c r="P555" s="22">
        <f t="shared" si="42"/>
        <v>22</v>
      </c>
      <c r="Q555" s="76"/>
    </row>
    <row r="556" spans="2:17" ht="15" x14ac:dyDescent="0.25">
      <c r="B556" s="19"/>
      <c r="C556" s="14" t="s">
        <v>9</v>
      </c>
      <c r="D556" s="22">
        <v>20</v>
      </c>
      <c r="E556" s="22">
        <v>20</v>
      </c>
      <c r="F556" s="22">
        <v>20</v>
      </c>
      <c r="G556" s="22">
        <v>20</v>
      </c>
      <c r="H556" s="22">
        <v>20</v>
      </c>
      <c r="I556" s="22">
        <v>20</v>
      </c>
      <c r="J556" s="22">
        <v>21</v>
      </c>
      <c r="K556" s="22">
        <v>21</v>
      </c>
      <c r="L556" s="22">
        <v>21</v>
      </c>
      <c r="M556" s="22">
        <v>21</v>
      </c>
      <c r="N556" s="22">
        <v>21</v>
      </c>
      <c r="O556" s="22">
        <v>21</v>
      </c>
      <c r="P556" s="22">
        <f t="shared" si="42"/>
        <v>20.5</v>
      </c>
      <c r="Q556" s="76"/>
    </row>
    <row r="557" spans="2:17" ht="15" x14ac:dyDescent="0.25">
      <c r="B557" s="19"/>
      <c r="C557" s="14" t="s">
        <v>11</v>
      </c>
      <c r="D557" s="22">
        <v>18</v>
      </c>
      <c r="E557" s="22">
        <v>18</v>
      </c>
      <c r="F557" s="22">
        <v>18</v>
      </c>
      <c r="G557" s="22">
        <v>18</v>
      </c>
      <c r="H557" s="22">
        <v>18</v>
      </c>
      <c r="I557" s="22">
        <v>18</v>
      </c>
      <c r="J557" s="22">
        <v>19</v>
      </c>
      <c r="K557" s="22">
        <v>19</v>
      </c>
      <c r="L557" s="22">
        <v>19</v>
      </c>
      <c r="M557" s="22">
        <v>19</v>
      </c>
      <c r="N557" s="22">
        <v>19</v>
      </c>
      <c r="O557" s="22">
        <v>20</v>
      </c>
      <c r="P557" s="22">
        <f t="shared" si="42"/>
        <v>18.583333333333332</v>
      </c>
      <c r="Q557" s="76"/>
    </row>
    <row r="558" spans="2:17" ht="15" x14ac:dyDescent="0.25">
      <c r="B558" s="19"/>
      <c r="C558" s="14" t="s">
        <v>13</v>
      </c>
      <c r="D558" s="22">
        <v>18</v>
      </c>
      <c r="E558" s="22">
        <v>18</v>
      </c>
      <c r="F558" s="22">
        <v>18</v>
      </c>
      <c r="G558" s="22">
        <v>18</v>
      </c>
      <c r="H558" s="22">
        <v>18</v>
      </c>
      <c r="I558" s="22">
        <v>18</v>
      </c>
      <c r="J558" s="22">
        <v>18</v>
      </c>
      <c r="K558" s="22">
        <v>18</v>
      </c>
      <c r="L558" s="22">
        <v>18</v>
      </c>
      <c r="M558" s="22">
        <v>18</v>
      </c>
      <c r="N558" s="22">
        <v>18</v>
      </c>
      <c r="O558" s="22">
        <v>18</v>
      </c>
      <c r="P558" s="22">
        <f t="shared" si="42"/>
        <v>18</v>
      </c>
      <c r="Q558" s="76"/>
    </row>
    <row r="559" spans="2:17" ht="15" x14ac:dyDescent="0.25">
      <c r="B559" s="19"/>
      <c r="C559" s="14" t="s">
        <v>17</v>
      </c>
      <c r="D559" s="22">
        <v>14</v>
      </c>
      <c r="E559" s="22">
        <v>14</v>
      </c>
      <c r="F559" s="22">
        <v>14</v>
      </c>
      <c r="G559" s="22">
        <v>14</v>
      </c>
      <c r="H559" s="22">
        <v>14</v>
      </c>
      <c r="I559" s="22">
        <v>14</v>
      </c>
      <c r="J559" s="22">
        <v>14</v>
      </c>
      <c r="K559" s="22">
        <v>12</v>
      </c>
      <c r="L559" s="22">
        <v>12</v>
      </c>
      <c r="M559" s="22">
        <v>12</v>
      </c>
      <c r="N559" s="22">
        <v>12</v>
      </c>
      <c r="O559" s="22">
        <v>13</v>
      </c>
      <c r="P559" s="22">
        <f t="shared" si="42"/>
        <v>13.25</v>
      </c>
      <c r="Q559" s="76"/>
    </row>
    <row r="560" spans="2:17" ht="15" x14ac:dyDescent="0.25">
      <c r="B560" s="19"/>
      <c r="C560" s="14" t="s">
        <v>12</v>
      </c>
      <c r="D560" s="22">
        <v>9</v>
      </c>
      <c r="E560" s="22">
        <v>9</v>
      </c>
      <c r="F560" s="22">
        <v>9</v>
      </c>
      <c r="G560" s="22">
        <v>9</v>
      </c>
      <c r="H560" s="22">
        <v>9</v>
      </c>
      <c r="I560" s="22">
        <v>9</v>
      </c>
      <c r="J560" s="22">
        <v>9</v>
      </c>
      <c r="K560" s="22">
        <v>9</v>
      </c>
      <c r="L560" s="22">
        <v>9</v>
      </c>
      <c r="M560" s="22">
        <v>9</v>
      </c>
      <c r="N560" s="22">
        <v>9</v>
      </c>
      <c r="O560" s="22">
        <v>9</v>
      </c>
      <c r="P560" s="22">
        <f t="shared" si="42"/>
        <v>9</v>
      </c>
      <c r="Q560" s="76"/>
    </row>
    <row r="561" spans="2:17" ht="15" x14ac:dyDescent="0.25">
      <c r="B561" s="19"/>
      <c r="C561" s="14" t="s">
        <v>19</v>
      </c>
      <c r="D561" s="22">
        <v>9</v>
      </c>
      <c r="E561" s="22">
        <v>9</v>
      </c>
      <c r="F561" s="22">
        <v>9</v>
      </c>
      <c r="G561" s="22">
        <v>9</v>
      </c>
      <c r="H561" s="22">
        <v>9</v>
      </c>
      <c r="I561" s="22">
        <v>9</v>
      </c>
      <c r="J561" s="22">
        <v>9</v>
      </c>
      <c r="K561" s="22">
        <v>8</v>
      </c>
      <c r="L561" s="22">
        <v>8</v>
      </c>
      <c r="M561" s="22">
        <v>8</v>
      </c>
      <c r="N561" s="22">
        <v>8</v>
      </c>
      <c r="O561" s="22">
        <v>8</v>
      </c>
      <c r="P561" s="22">
        <f t="shared" si="42"/>
        <v>8.5833333333333339</v>
      </c>
      <c r="Q561" s="76"/>
    </row>
    <row r="562" spans="2:17" ht="15" x14ac:dyDescent="0.25">
      <c r="B562" s="19"/>
      <c r="C562" s="14" t="s">
        <v>15</v>
      </c>
      <c r="D562" s="22">
        <v>8</v>
      </c>
      <c r="E562" s="22">
        <v>8</v>
      </c>
      <c r="F562" s="22">
        <v>8</v>
      </c>
      <c r="G562" s="22">
        <v>8</v>
      </c>
      <c r="H562" s="22">
        <v>8</v>
      </c>
      <c r="I562" s="22">
        <v>8</v>
      </c>
      <c r="J562" s="22">
        <v>8</v>
      </c>
      <c r="K562" s="22">
        <v>8</v>
      </c>
      <c r="L562" s="22">
        <v>8</v>
      </c>
      <c r="M562" s="22">
        <v>8</v>
      </c>
      <c r="N562" s="22">
        <v>8</v>
      </c>
      <c r="O562" s="22">
        <v>8</v>
      </c>
      <c r="P562" s="22">
        <f t="shared" si="42"/>
        <v>8</v>
      </c>
      <c r="Q562" s="76"/>
    </row>
    <row r="563" spans="2:17" ht="15" x14ac:dyDescent="0.25">
      <c r="B563" s="19"/>
      <c r="C563" s="14" t="s">
        <v>10</v>
      </c>
      <c r="D563" s="22">
        <v>8</v>
      </c>
      <c r="E563" s="22">
        <v>8</v>
      </c>
      <c r="F563" s="22">
        <v>8</v>
      </c>
      <c r="G563" s="22">
        <v>8</v>
      </c>
      <c r="H563" s="22">
        <v>8</v>
      </c>
      <c r="I563" s="22">
        <v>8</v>
      </c>
      <c r="J563" s="22">
        <v>8</v>
      </c>
      <c r="K563" s="22">
        <v>8</v>
      </c>
      <c r="L563" s="22">
        <v>8</v>
      </c>
      <c r="M563" s="22">
        <v>8</v>
      </c>
      <c r="N563" s="22">
        <v>8</v>
      </c>
      <c r="O563" s="22">
        <v>8</v>
      </c>
      <c r="P563" s="22">
        <f t="shared" si="42"/>
        <v>8</v>
      </c>
      <c r="Q563" s="76"/>
    </row>
    <row r="564" spans="2:17" ht="15" x14ac:dyDescent="0.25">
      <c r="B564" s="19"/>
      <c r="C564" s="14" t="s">
        <v>107</v>
      </c>
      <c r="D564" s="22">
        <v>7</v>
      </c>
      <c r="E564" s="22">
        <v>7</v>
      </c>
      <c r="F564" s="22">
        <v>7</v>
      </c>
      <c r="G564" s="22">
        <v>7</v>
      </c>
      <c r="H564" s="22">
        <v>7</v>
      </c>
      <c r="I564" s="22">
        <v>7</v>
      </c>
      <c r="J564" s="22">
        <v>7</v>
      </c>
      <c r="K564" s="22">
        <v>7</v>
      </c>
      <c r="L564" s="22">
        <v>7</v>
      </c>
      <c r="M564" s="22">
        <v>7</v>
      </c>
      <c r="N564" s="22">
        <v>7</v>
      </c>
      <c r="O564" s="22">
        <v>7</v>
      </c>
      <c r="P564" s="22">
        <f t="shared" si="42"/>
        <v>7</v>
      </c>
      <c r="Q564" s="76"/>
    </row>
    <row r="565" spans="2:17" ht="15" x14ac:dyDescent="0.25">
      <c r="B565" s="19"/>
      <c r="C565" s="14" t="s">
        <v>21</v>
      </c>
      <c r="D565" s="22">
        <v>5</v>
      </c>
      <c r="E565" s="22">
        <v>5</v>
      </c>
      <c r="F565" s="22">
        <v>5</v>
      </c>
      <c r="G565" s="22">
        <v>5</v>
      </c>
      <c r="H565" s="22">
        <v>5</v>
      </c>
      <c r="I565" s="22">
        <v>5</v>
      </c>
      <c r="J565" s="22">
        <v>5</v>
      </c>
      <c r="K565" s="22">
        <v>5</v>
      </c>
      <c r="L565" s="22">
        <v>5</v>
      </c>
      <c r="M565" s="22">
        <v>5</v>
      </c>
      <c r="N565" s="22">
        <v>5</v>
      </c>
      <c r="O565" s="22">
        <v>5</v>
      </c>
      <c r="P565" s="22">
        <f t="shared" si="42"/>
        <v>5</v>
      </c>
      <c r="Q565" s="76"/>
    </row>
    <row r="566" spans="2:17" ht="15" x14ac:dyDescent="0.25">
      <c r="B566" s="19"/>
      <c r="C566" s="14" t="s">
        <v>25</v>
      </c>
      <c r="D566" s="22">
        <v>4</v>
      </c>
      <c r="E566" s="22">
        <v>4</v>
      </c>
      <c r="F566" s="22">
        <v>4</v>
      </c>
      <c r="G566" s="22">
        <v>4</v>
      </c>
      <c r="H566" s="22">
        <v>4</v>
      </c>
      <c r="I566" s="22">
        <v>4</v>
      </c>
      <c r="J566" s="22">
        <v>3</v>
      </c>
      <c r="K566" s="22">
        <v>3</v>
      </c>
      <c r="L566" s="22">
        <v>3</v>
      </c>
      <c r="M566" s="22">
        <v>3</v>
      </c>
      <c r="N566" s="22">
        <v>3</v>
      </c>
      <c r="O566" s="22">
        <v>3</v>
      </c>
      <c r="P566" s="22">
        <f t="shared" si="42"/>
        <v>3.5</v>
      </c>
      <c r="Q566" s="76"/>
    </row>
    <row r="567" spans="2:17" ht="15" x14ac:dyDescent="0.25">
      <c r="B567" s="19"/>
      <c r="C567" s="14" t="s">
        <v>26</v>
      </c>
      <c r="D567" s="22">
        <v>2</v>
      </c>
      <c r="E567" s="22">
        <v>2</v>
      </c>
      <c r="F567" s="22">
        <v>2</v>
      </c>
      <c r="G567" s="22">
        <v>2</v>
      </c>
      <c r="H567" s="22">
        <v>2</v>
      </c>
      <c r="I567" s="22">
        <v>2</v>
      </c>
      <c r="J567" s="22">
        <v>2</v>
      </c>
      <c r="K567" s="22">
        <v>2</v>
      </c>
      <c r="L567" s="22">
        <v>2</v>
      </c>
      <c r="M567" s="22">
        <v>2</v>
      </c>
      <c r="N567" s="22">
        <v>2</v>
      </c>
      <c r="O567" s="22">
        <v>2</v>
      </c>
      <c r="P567" s="22">
        <f t="shared" si="42"/>
        <v>2</v>
      </c>
      <c r="Q567" s="76"/>
    </row>
    <row r="568" spans="2:17" ht="15" x14ac:dyDescent="0.25">
      <c r="B568" s="19"/>
      <c r="C568" s="14" t="s">
        <v>23</v>
      </c>
      <c r="D568" s="22">
        <v>2</v>
      </c>
      <c r="E568" s="22">
        <v>2</v>
      </c>
      <c r="F568" s="22">
        <v>2</v>
      </c>
      <c r="G568" s="22">
        <v>2</v>
      </c>
      <c r="H568" s="22">
        <v>2</v>
      </c>
      <c r="I568" s="22">
        <v>2</v>
      </c>
      <c r="J568" s="22">
        <v>2</v>
      </c>
      <c r="K568" s="22">
        <v>2</v>
      </c>
      <c r="L568" s="22">
        <v>2</v>
      </c>
      <c r="M568" s="22">
        <v>2</v>
      </c>
      <c r="N568" s="22">
        <v>2</v>
      </c>
      <c r="O568" s="22">
        <v>2</v>
      </c>
      <c r="P568" s="22">
        <f t="shared" si="42"/>
        <v>2</v>
      </c>
      <c r="Q568" s="76"/>
    </row>
    <row r="569" spans="2:17" ht="15" x14ac:dyDescent="0.25">
      <c r="B569" s="91"/>
      <c r="C569" s="14" t="s">
        <v>20</v>
      </c>
      <c r="D569" s="22">
        <v>2</v>
      </c>
      <c r="E569" s="22">
        <v>2</v>
      </c>
      <c r="F569" s="22">
        <v>2</v>
      </c>
      <c r="G569" s="22">
        <v>2</v>
      </c>
      <c r="H569" s="22">
        <v>2</v>
      </c>
      <c r="I569" s="22">
        <v>2</v>
      </c>
      <c r="J569" s="22">
        <v>2</v>
      </c>
      <c r="K569" s="22">
        <v>2</v>
      </c>
      <c r="L569" s="22">
        <v>2</v>
      </c>
      <c r="M569" s="22">
        <v>2</v>
      </c>
      <c r="N569" s="22">
        <v>2</v>
      </c>
      <c r="O569" s="22">
        <v>2</v>
      </c>
      <c r="P569" s="22">
        <f t="shared" si="42"/>
        <v>2</v>
      </c>
      <c r="Q569" s="76"/>
    </row>
    <row r="570" spans="2:17" ht="15" x14ac:dyDescent="0.25">
      <c r="B570" s="92" t="s">
        <v>138</v>
      </c>
      <c r="C570" s="92"/>
      <c r="D570" s="93">
        <v>870</v>
      </c>
      <c r="E570" s="93">
        <v>871</v>
      </c>
      <c r="F570" s="93">
        <v>869</v>
      </c>
      <c r="G570" s="93">
        <v>864</v>
      </c>
      <c r="H570" s="93">
        <v>859</v>
      </c>
      <c r="I570" s="93">
        <v>859</v>
      </c>
      <c r="J570" s="93">
        <v>864</v>
      </c>
      <c r="K570" s="93">
        <v>864</v>
      </c>
      <c r="L570" s="93">
        <v>861</v>
      </c>
      <c r="M570" s="93">
        <v>857</v>
      </c>
      <c r="N570" s="93">
        <v>858</v>
      </c>
      <c r="O570" s="93">
        <v>861</v>
      </c>
      <c r="P570" s="93">
        <f t="shared" si="42"/>
        <v>863.08333333333337</v>
      </c>
      <c r="Q570" s="76"/>
    </row>
    <row r="571" spans="2:17" ht="15" x14ac:dyDescent="0.25">
      <c r="B571" s="19" t="s">
        <v>54</v>
      </c>
      <c r="C571" s="14" t="s">
        <v>5</v>
      </c>
      <c r="D571" s="22">
        <v>224</v>
      </c>
      <c r="E571" s="22">
        <v>227</v>
      </c>
      <c r="F571" s="22">
        <v>227</v>
      </c>
      <c r="G571" s="22">
        <v>229</v>
      </c>
      <c r="H571" s="22">
        <v>229</v>
      </c>
      <c r="I571" s="22">
        <v>231</v>
      </c>
      <c r="J571" s="22">
        <v>231</v>
      </c>
      <c r="K571" s="22">
        <v>231</v>
      </c>
      <c r="L571" s="22">
        <v>232</v>
      </c>
      <c r="M571" s="22">
        <v>231</v>
      </c>
      <c r="N571" s="22">
        <v>232</v>
      </c>
      <c r="O571" s="22">
        <v>233</v>
      </c>
      <c r="P571" s="22">
        <f t="shared" si="42"/>
        <v>229.75</v>
      </c>
      <c r="Q571" s="76"/>
    </row>
    <row r="572" spans="2:17" ht="15" x14ac:dyDescent="0.25">
      <c r="B572" s="19"/>
      <c r="C572" s="14" t="s">
        <v>4</v>
      </c>
      <c r="D572" s="22">
        <v>99</v>
      </c>
      <c r="E572" s="22">
        <v>102</v>
      </c>
      <c r="F572" s="22">
        <v>107</v>
      </c>
      <c r="G572" s="22">
        <v>107</v>
      </c>
      <c r="H572" s="22">
        <v>109</v>
      </c>
      <c r="I572" s="22">
        <v>112</v>
      </c>
      <c r="J572" s="22">
        <v>112</v>
      </c>
      <c r="K572" s="22">
        <v>115</v>
      </c>
      <c r="L572" s="22">
        <v>113</v>
      </c>
      <c r="M572" s="22">
        <v>118</v>
      </c>
      <c r="N572" s="22">
        <v>117</v>
      </c>
      <c r="O572" s="22">
        <v>119</v>
      </c>
      <c r="P572" s="22">
        <f t="shared" si="42"/>
        <v>110.83333333333333</v>
      </c>
      <c r="Q572" s="76"/>
    </row>
    <row r="573" spans="2:17" ht="15" x14ac:dyDescent="0.25">
      <c r="B573" s="19"/>
      <c r="C573" s="14" t="s">
        <v>7</v>
      </c>
      <c r="D573" s="22">
        <v>31</v>
      </c>
      <c r="E573" s="22">
        <v>31</v>
      </c>
      <c r="F573" s="22">
        <v>31</v>
      </c>
      <c r="G573" s="22">
        <v>31</v>
      </c>
      <c r="H573" s="22">
        <v>24</v>
      </c>
      <c r="I573" s="22">
        <v>27</v>
      </c>
      <c r="J573" s="22">
        <v>26</v>
      </c>
      <c r="K573" s="22">
        <v>26</v>
      </c>
      <c r="L573" s="22">
        <v>28</v>
      </c>
      <c r="M573" s="22">
        <v>29</v>
      </c>
      <c r="N573" s="22">
        <v>31</v>
      </c>
      <c r="O573" s="22">
        <v>34</v>
      </c>
      <c r="P573" s="22">
        <f t="shared" si="42"/>
        <v>29.083333333333332</v>
      </c>
      <c r="Q573" s="76"/>
    </row>
    <row r="574" spans="2:17" ht="15" x14ac:dyDescent="0.25">
      <c r="B574" s="19"/>
      <c r="C574" s="14" t="s">
        <v>6</v>
      </c>
      <c r="D574" s="22">
        <v>26</v>
      </c>
      <c r="E574" s="22">
        <v>26</v>
      </c>
      <c r="F574" s="22">
        <v>26</v>
      </c>
      <c r="G574" s="22">
        <v>26</v>
      </c>
      <c r="H574" s="22">
        <v>26</v>
      </c>
      <c r="I574" s="22">
        <v>26</v>
      </c>
      <c r="J574" s="22">
        <v>26</v>
      </c>
      <c r="K574" s="22">
        <v>26</v>
      </c>
      <c r="L574" s="22">
        <v>26</v>
      </c>
      <c r="M574" s="22">
        <v>26</v>
      </c>
      <c r="N574" s="22">
        <v>26</v>
      </c>
      <c r="O574" s="22">
        <v>26</v>
      </c>
      <c r="P574" s="22">
        <f t="shared" si="42"/>
        <v>26</v>
      </c>
      <c r="Q574" s="76"/>
    </row>
    <row r="575" spans="2:17" ht="15" x14ac:dyDescent="0.25">
      <c r="B575" s="19"/>
      <c r="C575" s="14" t="s">
        <v>8</v>
      </c>
      <c r="D575" s="22">
        <v>21</v>
      </c>
      <c r="E575" s="22">
        <v>22</v>
      </c>
      <c r="F575" s="22">
        <v>22</v>
      </c>
      <c r="G575" s="22">
        <v>22</v>
      </c>
      <c r="H575" s="22">
        <v>22</v>
      </c>
      <c r="I575" s="22">
        <v>22</v>
      </c>
      <c r="J575" s="22">
        <v>22</v>
      </c>
      <c r="K575" s="22">
        <v>22</v>
      </c>
      <c r="L575" s="22">
        <v>22</v>
      </c>
      <c r="M575" s="22">
        <v>22</v>
      </c>
      <c r="N575" s="22">
        <v>22</v>
      </c>
      <c r="O575" s="22">
        <v>22</v>
      </c>
      <c r="P575" s="22">
        <f t="shared" si="42"/>
        <v>21.916666666666668</v>
      </c>
      <c r="Q575" s="76"/>
    </row>
    <row r="576" spans="2:17" ht="15" x14ac:dyDescent="0.25">
      <c r="B576" s="19"/>
      <c r="C576" s="14" t="s">
        <v>10</v>
      </c>
      <c r="D576" s="22">
        <v>20</v>
      </c>
      <c r="E576" s="22">
        <v>20</v>
      </c>
      <c r="F576" s="22">
        <v>20</v>
      </c>
      <c r="G576" s="22">
        <v>20</v>
      </c>
      <c r="H576" s="22">
        <v>20</v>
      </c>
      <c r="I576" s="22">
        <v>20</v>
      </c>
      <c r="J576" s="22">
        <v>19</v>
      </c>
      <c r="K576" s="22">
        <v>19</v>
      </c>
      <c r="L576" s="22">
        <v>19</v>
      </c>
      <c r="M576" s="22">
        <v>19</v>
      </c>
      <c r="N576" s="22">
        <v>19</v>
      </c>
      <c r="O576" s="22">
        <v>19</v>
      </c>
      <c r="P576" s="22">
        <f t="shared" si="42"/>
        <v>19.5</v>
      </c>
      <c r="Q576" s="76"/>
    </row>
    <row r="577" spans="2:17" ht="15" x14ac:dyDescent="0.25">
      <c r="B577" s="19"/>
      <c r="C577" s="14" t="s">
        <v>16</v>
      </c>
      <c r="D577" s="22">
        <v>18</v>
      </c>
      <c r="E577" s="22">
        <v>18</v>
      </c>
      <c r="F577" s="22">
        <v>19</v>
      </c>
      <c r="G577" s="22">
        <v>19</v>
      </c>
      <c r="H577" s="22">
        <v>20</v>
      </c>
      <c r="I577" s="22">
        <v>20</v>
      </c>
      <c r="J577" s="22">
        <v>20</v>
      </c>
      <c r="K577" s="22">
        <v>20</v>
      </c>
      <c r="L577" s="22">
        <v>20</v>
      </c>
      <c r="M577" s="22">
        <v>20</v>
      </c>
      <c r="N577" s="22">
        <v>20</v>
      </c>
      <c r="O577" s="22">
        <v>20</v>
      </c>
      <c r="P577" s="22">
        <f t="shared" si="42"/>
        <v>19.5</v>
      </c>
      <c r="Q577" s="76"/>
    </row>
    <row r="578" spans="2:17" ht="15" x14ac:dyDescent="0.25">
      <c r="B578" s="19"/>
      <c r="C578" s="14" t="s">
        <v>9</v>
      </c>
      <c r="D578" s="22">
        <v>13</v>
      </c>
      <c r="E578" s="22">
        <v>13</v>
      </c>
      <c r="F578" s="22">
        <v>13</v>
      </c>
      <c r="G578" s="22">
        <v>13</v>
      </c>
      <c r="H578" s="22">
        <v>13</v>
      </c>
      <c r="I578" s="22">
        <v>15</v>
      </c>
      <c r="J578" s="22">
        <v>15</v>
      </c>
      <c r="K578" s="22">
        <v>15</v>
      </c>
      <c r="L578" s="22">
        <v>15</v>
      </c>
      <c r="M578" s="22">
        <v>15</v>
      </c>
      <c r="N578" s="22">
        <v>15</v>
      </c>
      <c r="O578" s="22">
        <v>15</v>
      </c>
      <c r="P578" s="22">
        <f t="shared" si="42"/>
        <v>14.166666666666666</v>
      </c>
      <c r="Q578" s="76"/>
    </row>
    <row r="579" spans="2:17" ht="15" x14ac:dyDescent="0.25">
      <c r="B579" s="19"/>
      <c r="C579" s="14" t="s">
        <v>14</v>
      </c>
      <c r="D579" s="22">
        <v>11</v>
      </c>
      <c r="E579" s="22">
        <v>11</v>
      </c>
      <c r="F579" s="22">
        <v>11</v>
      </c>
      <c r="G579" s="22">
        <v>11</v>
      </c>
      <c r="H579" s="22">
        <v>13</v>
      </c>
      <c r="I579" s="22">
        <v>13</v>
      </c>
      <c r="J579" s="22">
        <v>13</v>
      </c>
      <c r="K579" s="22">
        <v>13</v>
      </c>
      <c r="L579" s="22">
        <v>13</v>
      </c>
      <c r="M579" s="22">
        <v>13</v>
      </c>
      <c r="N579" s="22">
        <v>15</v>
      </c>
      <c r="O579" s="22">
        <v>17</v>
      </c>
      <c r="P579" s="22">
        <f t="shared" si="42"/>
        <v>12.833333333333334</v>
      </c>
      <c r="Q579" s="76"/>
    </row>
    <row r="580" spans="2:17" ht="15" x14ac:dyDescent="0.25">
      <c r="B580" s="19"/>
      <c r="C580" s="14" t="s">
        <v>13</v>
      </c>
      <c r="D580" s="22">
        <v>12</v>
      </c>
      <c r="E580" s="22">
        <v>12</v>
      </c>
      <c r="F580" s="22">
        <v>12</v>
      </c>
      <c r="G580" s="22">
        <v>12</v>
      </c>
      <c r="H580" s="22">
        <v>12</v>
      </c>
      <c r="I580" s="22">
        <v>12</v>
      </c>
      <c r="J580" s="22">
        <v>11</v>
      </c>
      <c r="K580" s="22">
        <v>11</v>
      </c>
      <c r="L580" s="22">
        <v>11</v>
      </c>
      <c r="M580" s="22">
        <v>12</v>
      </c>
      <c r="N580" s="22">
        <v>12</v>
      </c>
      <c r="O580" s="22">
        <v>12</v>
      </c>
      <c r="P580" s="22">
        <f t="shared" si="42"/>
        <v>11.75</v>
      </c>
      <c r="Q580" s="76"/>
    </row>
    <row r="581" spans="2:17" ht="15" x14ac:dyDescent="0.25">
      <c r="B581" s="19"/>
      <c r="C581" s="14" t="s">
        <v>11</v>
      </c>
      <c r="D581" s="22">
        <v>9</v>
      </c>
      <c r="E581" s="22">
        <v>9</v>
      </c>
      <c r="F581" s="22">
        <v>9</v>
      </c>
      <c r="G581" s="22">
        <v>9</v>
      </c>
      <c r="H581" s="22">
        <v>11</v>
      </c>
      <c r="I581" s="22">
        <v>11</v>
      </c>
      <c r="J581" s="22">
        <v>11</v>
      </c>
      <c r="K581" s="22">
        <v>11</v>
      </c>
      <c r="L581" s="22">
        <v>11</v>
      </c>
      <c r="M581" s="22">
        <v>11</v>
      </c>
      <c r="N581" s="22">
        <v>11</v>
      </c>
      <c r="O581" s="22">
        <v>11</v>
      </c>
      <c r="P581" s="22">
        <f t="shared" si="42"/>
        <v>10.333333333333334</v>
      </c>
      <c r="Q581" s="76"/>
    </row>
    <row r="582" spans="2:17" ht="15" x14ac:dyDescent="0.25">
      <c r="B582" s="19"/>
      <c r="C582" s="14" t="s">
        <v>18</v>
      </c>
      <c r="D582" s="22">
        <v>6</v>
      </c>
      <c r="E582" s="22">
        <v>7</v>
      </c>
      <c r="F582" s="22">
        <v>7</v>
      </c>
      <c r="G582" s="22">
        <v>7</v>
      </c>
      <c r="H582" s="22">
        <v>8</v>
      </c>
      <c r="I582" s="22">
        <v>8</v>
      </c>
      <c r="J582" s="22">
        <v>8</v>
      </c>
      <c r="K582" s="22">
        <v>8</v>
      </c>
      <c r="L582" s="22">
        <v>8</v>
      </c>
      <c r="M582" s="22">
        <v>9</v>
      </c>
      <c r="N582" s="22">
        <v>9</v>
      </c>
      <c r="O582" s="22">
        <v>9</v>
      </c>
      <c r="P582" s="22">
        <f t="shared" si="42"/>
        <v>7.833333333333333</v>
      </c>
      <c r="Q582" s="76"/>
    </row>
    <row r="583" spans="2:17" ht="15" x14ac:dyDescent="0.25">
      <c r="B583" s="19"/>
      <c r="C583" s="14" t="s">
        <v>12</v>
      </c>
      <c r="D583" s="22">
        <v>4</v>
      </c>
      <c r="E583" s="22">
        <v>5</v>
      </c>
      <c r="F583" s="22">
        <v>5</v>
      </c>
      <c r="G583" s="22">
        <v>5</v>
      </c>
      <c r="H583" s="22">
        <v>6</v>
      </c>
      <c r="I583" s="22">
        <v>5</v>
      </c>
      <c r="J583" s="22">
        <v>5</v>
      </c>
      <c r="K583" s="22">
        <v>5</v>
      </c>
      <c r="L583" s="22">
        <v>5</v>
      </c>
      <c r="M583" s="22">
        <v>6</v>
      </c>
      <c r="N583" s="22">
        <v>6</v>
      </c>
      <c r="O583" s="22">
        <v>6</v>
      </c>
      <c r="P583" s="22">
        <f t="shared" si="42"/>
        <v>5.25</v>
      </c>
      <c r="Q583" s="76"/>
    </row>
    <row r="584" spans="2:17" ht="15" x14ac:dyDescent="0.25">
      <c r="B584" s="19"/>
      <c r="C584" s="14" t="s">
        <v>15</v>
      </c>
      <c r="D584" s="22">
        <v>4</v>
      </c>
      <c r="E584" s="22">
        <v>4</v>
      </c>
      <c r="F584" s="22">
        <v>4</v>
      </c>
      <c r="G584" s="22">
        <v>4</v>
      </c>
      <c r="H584" s="22">
        <v>4</v>
      </c>
      <c r="I584" s="22">
        <v>4</v>
      </c>
      <c r="J584" s="22">
        <v>4</v>
      </c>
      <c r="K584" s="22">
        <v>5</v>
      </c>
      <c r="L584" s="22">
        <v>5</v>
      </c>
      <c r="M584" s="22">
        <v>5</v>
      </c>
      <c r="N584" s="22">
        <v>6</v>
      </c>
      <c r="O584" s="22">
        <v>6</v>
      </c>
      <c r="P584" s="22">
        <f t="shared" si="42"/>
        <v>4.583333333333333</v>
      </c>
      <c r="Q584" s="76"/>
    </row>
    <row r="585" spans="2:17" ht="15" x14ac:dyDescent="0.25">
      <c r="B585" s="19"/>
      <c r="C585" s="14" t="s">
        <v>17</v>
      </c>
      <c r="D585" s="22">
        <v>3</v>
      </c>
      <c r="E585" s="22">
        <v>5</v>
      </c>
      <c r="F585" s="22">
        <v>5</v>
      </c>
      <c r="G585" s="22">
        <v>5</v>
      </c>
      <c r="H585" s="22">
        <v>5</v>
      </c>
      <c r="I585" s="22">
        <v>5</v>
      </c>
      <c r="J585" s="22">
        <v>5</v>
      </c>
      <c r="K585" s="22">
        <v>5</v>
      </c>
      <c r="L585" s="22">
        <v>4</v>
      </c>
      <c r="M585" s="22">
        <v>4</v>
      </c>
      <c r="N585" s="22">
        <v>4</v>
      </c>
      <c r="O585" s="22">
        <v>4</v>
      </c>
      <c r="P585" s="22">
        <f t="shared" si="42"/>
        <v>4.5</v>
      </c>
      <c r="Q585" s="76"/>
    </row>
    <row r="586" spans="2:17" ht="15" x14ac:dyDescent="0.25">
      <c r="B586" s="19"/>
      <c r="C586" s="14" t="s">
        <v>19</v>
      </c>
      <c r="D586" s="22">
        <v>3</v>
      </c>
      <c r="E586" s="22">
        <v>3</v>
      </c>
      <c r="F586" s="22">
        <v>4</v>
      </c>
      <c r="G586" s="22">
        <v>4</v>
      </c>
      <c r="H586" s="22">
        <v>4</v>
      </c>
      <c r="I586" s="22">
        <v>4</v>
      </c>
      <c r="J586" s="22">
        <v>4</v>
      </c>
      <c r="K586" s="22">
        <v>4</v>
      </c>
      <c r="L586" s="22">
        <v>4</v>
      </c>
      <c r="M586" s="22">
        <v>5</v>
      </c>
      <c r="N586" s="22">
        <v>6</v>
      </c>
      <c r="O586" s="22">
        <v>6</v>
      </c>
      <c r="P586" s="22">
        <f t="shared" si="42"/>
        <v>4.25</v>
      </c>
      <c r="Q586" s="76"/>
    </row>
    <row r="587" spans="2:17" ht="15" x14ac:dyDescent="0.25">
      <c r="B587" s="19"/>
      <c r="C587" s="14" t="s">
        <v>20</v>
      </c>
      <c r="D587" s="22">
        <v>2</v>
      </c>
      <c r="E587" s="22">
        <v>2</v>
      </c>
      <c r="F587" s="22">
        <v>2</v>
      </c>
      <c r="G587" s="22">
        <v>2</v>
      </c>
      <c r="H587" s="22">
        <v>2</v>
      </c>
      <c r="I587" s="22">
        <v>2</v>
      </c>
      <c r="J587" s="22">
        <v>2</v>
      </c>
      <c r="K587" s="22">
        <v>2</v>
      </c>
      <c r="L587" s="22">
        <v>2</v>
      </c>
      <c r="M587" s="22">
        <v>2</v>
      </c>
      <c r="N587" s="22">
        <v>2</v>
      </c>
      <c r="O587" s="22">
        <v>2</v>
      </c>
      <c r="P587" s="22">
        <f t="shared" si="42"/>
        <v>2</v>
      </c>
      <c r="Q587" s="76"/>
    </row>
    <row r="588" spans="2:17" ht="15" x14ac:dyDescent="0.25">
      <c r="B588" s="19"/>
      <c r="C588" s="14" t="s">
        <v>23</v>
      </c>
      <c r="D588" s="22">
        <v>2</v>
      </c>
      <c r="E588" s="22">
        <v>2</v>
      </c>
      <c r="F588" s="22">
        <v>2</v>
      </c>
      <c r="G588" s="22">
        <v>2</v>
      </c>
      <c r="H588" s="22">
        <v>2</v>
      </c>
      <c r="I588" s="22">
        <v>2</v>
      </c>
      <c r="J588" s="22">
        <v>2</v>
      </c>
      <c r="K588" s="22">
        <v>2</v>
      </c>
      <c r="L588" s="22">
        <v>2</v>
      </c>
      <c r="M588" s="22">
        <v>2</v>
      </c>
      <c r="N588" s="22">
        <v>2</v>
      </c>
      <c r="O588" s="22">
        <v>2</v>
      </c>
      <c r="P588" s="22">
        <f t="shared" ref="P588:P651" si="43">AVERAGE(D588:O588)</f>
        <v>2</v>
      </c>
      <c r="Q588" s="76"/>
    </row>
    <row r="589" spans="2:17" ht="15" x14ac:dyDescent="0.25">
      <c r="B589" s="19"/>
      <c r="C589" s="14" t="s">
        <v>22</v>
      </c>
      <c r="D589" s="22">
        <v>1</v>
      </c>
      <c r="E589" s="22">
        <v>1</v>
      </c>
      <c r="F589" s="22">
        <v>1</v>
      </c>
      <c r="G589" s="22">
        <v>1</v>
      </c>
      <c r="H589" s="22">
        <v>1</v>
      </c>
      <c r="I589" s="22">
        <v>1</v>
      </c>
      <c r="J589" s="22">
        <v>1</v>
      </c>
      <c r="K589" s="22">
        <v>1</v>
      </c>
      <c r="L589" s="22">
        <v>1</v>
      </c>
      <c r="M589" s="22">
        <v>1</v>
      </c>
      <c r="N589" s="22">
        <v>1</v>
      </c>
      <c r="O589" s="22">
        <v>1</v>
      </c>
      <c r="P589" s="22">
        <f t="shared" si="43"/>
        <v>1</v>
      </c>
      <c r="Q589" s="76"/>
    </row>
    <row r="590" spans="2:17" ht="15" x14ac:dyDescent="0.25">
      <c r="B590" s="19"/>
      <c r="C590" s="14" t="s">
        <v>107</v>
      </c>
      <c r="D590" s="22">
        <v>1</v>
      </c>
      <c r="E590" s="22">
        <v>1</v>
      </c>
      <c r="F590" s="22">
        <v>1</v>
      </c>
      <c r="G590" s="22">
        <v>1</v>
      </c>
      <c r="H590" s="22">
        <v>1</v>
      </c>
      <c r="I590" s="22">
        <v>1</v>
      </c>
      <c r="J590" s="22">
        <v>1</v>
      </c>
      <c r="K590" s="22">
        <v>1</v>
      </c>
      <c r="L590" s="22">
        <v>1</v>
      </c>
      <c r="M590" s="22">
        <v>1</v>
      </c>
      <c r="N590" s="22">
        <v>1</v>
      </c>
      <c r="O590" s="22">
        <v>1</v>
      </c>
      <c r="P590" s="22">
        <f t="shared" si="43"/>
        <v>1</v>
      </c>
      <c r="Q590" s="76"/>
    </row>
    <row r="591" spans="2:17" ht="15" x14ac:dyDescent="0.25">
      <c r="B591" s="19"/>
      <c r="C591" s="14" t="s">
        <v>26</v>
      </c>
      <c r="D591" s="22">
        <v>1</v>
      </c>
      <c r="E591" s="22">
        <v>1</v>
      </c>
      <c r="F591" s="22">
        <v>1</v>
      </c>
      <c r="G591" s="22">
        <v>1</v>
      </c>
      <c r="H591" s="22">
        <v>1</v>
      </c>
      <c r="I591" s="22">
        <v>1</v>
      </c>
      <c r="J591" s="22">
        <v>1</v>
      </c>
      <c r="K591" s="22">
        <v>1</v>
      </c>
      <c r="L591" s="22">
        <v>1</v>
      </c>
      <c r="M591" s="22">
        <v>1</v>
      </c>
      <c r="N591" s="22">
        <v>1</v>
      </c>
      <c r="O591" s="22">
        <v>1</v>
      </c>
      <c r="P591" s="22">
        <f t="shared" si="43"/>
        <v>1</v>
      </c>
      <c r="Q591" s="76"/>
    </row>
    <row r="592" spans="2:17" ht="15" x14ac:dyDescent="0.25">
      <c r="B592" s="19"/>
      <c r="C592" s="14" t="s">
        <v>24</v>
      </c>
      <c r="D592" s="22">
        <v>1</v>
      </c>
      <c r="E592" s="22">
        <v>1</v>
      </c>
      <c r="F592" s="22">
        <v>1</v>
      </c>
      <c r="G592" s="22">
        <v>1</v>
      </c>
      <c r="H592" s="22">
        <v>1</v>
      </c>
      <c r="I592" s="22">
        <v>1</v>
      </c>
      <c r="J592" s="22">
        <v>1</v>
      </c>
      <c r="K592" s="22">
        <v>1</v>
      </c>
      <c r="L592" s="22">
        <v>1</v>
      </c>
      <c r="M592" s="22">
        <v>1</v>
      </c>
      <c r="N592" s="22">
        <v>1</v>
      </c>
      <c r="O592" s="22">
        <v>1</v>
      </c>
      <c r="P592" s="22">
        <f t="shared" si="43"/>
        <v>1</v>
      </c>
      <c r="Q592" s="76"/>
    </row>
    <row r="593" spans="2:17" ht="15" x14ac:dyDescent="0.25">
      <c r="B593" s="19"/>
      <c r="C593" s="14" t="s">
        <v>21</v>
      </c>
      <c r="D593" s="22">
        <v>1</v>
      </c>
      <c r="E593" s="22">
        <v>1</v>
      </c>
      <c r="F593" s="22">
        <v>1</v>
      </c>
      <c r="G593" s="22">
        <v>1</v>
      </c>
      <c r="H593" s="22">
        <v>1</v>
      </c>
      <c r="I593" s="22">
        <v>1</v>
      </c>
      <c r="J593" s="22">
        <v>1</v>
      </c>
      <c r="K593" s="22">
        <v>1</v>
      </c>
      <c r="L593" s="22">
        <v>1</v>
      </c>
      <c r="M593" s="22">
        <v>1</v>
      </c>
      <c r="N593" s="22">
        <v>1</v>
      </c>
      <c r="O593" s="22">
        <v>1</v>
      </c>
      <c r="P593" s="22">
        <f t="shared" si="43"/>
        <v>1</v>
      </c>
      <c r="Q593" s="76"/>
    </row>
    <row r="594" spans="2:17" ht="15" x14ac:dyDescent="0.25">
      <c r="B594" s="91"/>
      <c r="C594" s="14" t="s">
        <v>25</v>
      </c>
      <c r="D594" s="22">
        <v>1</v>
      </c>
      <c r="E594" s="22">
        <v>1</v>
      </c>
      <c r="F594" s="22">
        <v>1</v>
      </c>
      <c r="G594" s="22">
        <v>1</v>
      </c>
      <c r="H594" s="22">
        <v>1</v>
      </c>
      <c r="I594" s="22">
        <v>1</v>
      </c>
      <c r="J594" s="22">
        <v>1</v>
      </c>
      <c r="K594" s="22">
        <v>1</v>
      </c>
      <c r="L594" s="22">
        <v>1</v>
      </c>
      <c r="M594" s="22">
        <v>1</v>
      </c>
      <c r="N594" s="22">
        <v>1</v>
      </c>
      <c r="O594" s="22">
        <v>1</v>
      </c>
      <c r="P594" s="22">
        <f t="shared" si="43"/>
        <v>1</v>
      </c>
      <c r="Q594" s="76"/>
    </row>
    <row r="595" spans="2:17" ht="15" x14ac:dyDescent="0.25">
      <c r="B595" s="92" t="s">
        <v>139</v>
      </c>
      <c r="C595" s="92"/>
      <c r="D595" s="93">
        <v>514</v>
      </c>
      <c r="E595" s="93">
        <v>525</v>
      </c>
      <c r="F595" s="93">
        <v>532</v>
      </c>
      <c r="G595" s="93">
        <v>534</v>
      </c>
      <c r="H595" s="93">
        <v>536</v>
      </c>
      <c r="I595" s="93">
        <v>545</v>
      </c>
      <c r="J595" s="93">
        <v>542</v>
      </c>
      <c r="K595" s="93">
        <v>546</v>
      </c>
      <c r="L595" s="93">
        <v>546</v>
      </c>
      <c r="M595" s="93">
        <v>555</v>
      </c>
      <c r="N595" s="93">
        <v>561</v>
      </c>
      <c r="O595" s="93">
        <v>569</v>
      </c>
      <c r="P595" s="93">
        <f t="shared" si="43"/>
        <v>542.08333333333337</v>
      </c>
      <c r="Q595" s="76"/>
    </row>
    <row r="596" spans="2:17" ht="15" x14ac:dyDescent="0.25">
      <c r="B596" s="95" t="s">
        <v>55</v>
      </c>
      <c r="C596" s="14" t="s">
        <v>4</v>
      </c>
      <c r="D596" s="22">
        <v>175</v>
      </c>
      <c r="E596" s="22">
        <v>175</v>
      </c>
      <c r="F596" s="22">
        <v>180</v>
      </c>
      <c r="G596" s="22">
        <v>180</v>
      </c>
      <c r="H596" s="22">
        <v>178</v>
      </c>
      <c r="I596" s="22">
        <v>178</v>
      </c>
      <c r="J596" s="22">
        <v>178</v>
      </c>
      <c r="K596" s="22">
        <v>178</v>
      </c>
      <c r="L596" s="22">
        <v>178</v>
      </c>
      <c r="M596" s="22">
        <v>179</v>
      </c>
      <c r="N596" s="22">
        <v>179</v>
      </c>
      <c r="O596" s="22">
        <v>179</v>
      </c>
      <c r="P596" s="22">
        <f t="shared" si="43"/>
        <v>178.08333333333334</v>
      </c>
      <c r="Q596" s="76"/>
    </row>
    <row r="597" spans="2:17" ht="15" x14ac:dyDescent="0.25">
      <c r="B597" s="95"/>
      <c r="C597" s="14" t="s">
        <v>5</v>
      </c>
      <c r="D597" s="22">
        <v>87</v>
      </c>
      <c r="E597" s="22">
        <v>85</v>
      </c>
      <c r="F597" s="22">
        <v>85</v>
      </c>
      <c r="G597" s="22">
        <v>86</v>
      </c>
      <c r="H597" s="22">
        <v>84</v>
      </c>
      <c r="I597" s="22">
        <v>84</v>
      </c>
      <c r="J597" s="22">
        <v>84</v>
      </c>
      <c r="K597" s="22">
        <v>84</v>
      </c>
      <c r="L597" s="22">
        <v>87</v>
      </c>
      <c r="M597" s="22">
        <v>86</v>
      </c>
      <c r="N597" s="22">
        <v>86</v>
      </c>
      <c r="O597" s="22">
        <v>85</v>
      </c>
      <c r="P597" s="22">
        <f t="shared" si="43"/>
        <v>85.25</v>
      </c>
      <c r="Q597" s="76"/>
    </row>
    <row r="598" spans="2:17" ht="15" x14ac:dyDescent="0.25">
      <c r="B598" s="95"/>
      <c r="C598" s="14" t="s">
        <v>7</v>
      </c>
      <c r="D598" s="22">
        <v>22</v>
      </c>
      <c r="E598" s="22">
        <v>22</v>
      </c>
      <c r="F598" s="22">
        <v>22</v>
      </c>
      <c r="G598" s="22">
        <v>22</v>
      </c>
      <c r="H598" s="22">
        <v>17</v>
      </c>
      <c r="I598" s="22">
        <v>17</v>
      </c>
      <c r="J598" s="22">
        <v>17</v>
      </c>
      <c r="K598" s="22">
        <v>17</v>
      </c>
      <c r="L598" s="22">
        <v>18</v>
      </c>
      <c r="M598" s="22">
        <v>18</v>
      </c>
      <c r="N598" s="22">
        <v>17</v>
      </c>
      <c r="O598" s="22">
        <v>19</v>
      </c>
      <c r="P598" s="22">
        <f t="shared" si="43"/>
        <v>19</v>
      </c>
      <c r="Q598" s="76"/>
    </row>
    <row r="599" spans="2:17" ht="15" x14ac:dyDescent="0.25">
      <c r="B599" s="95"/>
      <c r="C599" s="14" t="s">
        <v>21</v>
      </c>
      <c r="D599" s="22">
        <v>16</v>
      </c>
      <c r="E599" s="22">
        <v>16</v>
      </c>
      <c r="F599" s="22">
        <v>16</v>
      </c>
      <c r="G599" s="22">
        <v>17</v>
      </c>
      <c r="H599" s="22">
        <v>16</v>
      </c>
      <c r="I599" s="22">
        <v>16</v>
      </c>
      <c r="J599" s="22">
        <v>16</v>
      </c>
      <c r="K599" s="22">
        <v>16</v>
      </c>
      <c r="L599" s="22">
        <v>16</v>
      </c>
      <c r="M599" s="22">
        <v>16</v>
      </c>
      <c r="N599" s="22">
        <v>16</v>
      </c>
      <c r="O599" s="22">
        <v>16</v>
      </c>
      <c r="P599" s="22">
        <f t="shared" si="43"/>
        <v>16.083333333333332</v>
      </c>
      <c r="Q599" s="76"/>
    </row>
    <row r="600" spans="2:17" ht="15" x14ac:dyDescent="0.25">
      <c r="B600" s="95"/>
      <c r="C600" s="14" t="s">
        <v>107</v>
      </c>
      <c r="D600" s="22">
        <v>16</v>
      </c>
      <c r="E600" s="22">
        <v>16</v>
      </c>
      <c r="F600" s="22">
        <v>16</v>
      </c>
      <c r="G600" s="22">
        <v>18</v>
      </c>
      <c r="H600" s="22">
        <v>16</v>
      </c>
      <c r="I600" s="22">
        <v>16</v>
      </c>
      <c r="J600" s="22">
        <v>16</v>
      </c>
      <c r="K600" s="22">
        <v>16</v>
      </c>
      <c r="L600" s="22">
        <v>15</v>
      </c>
      <c r="M600" s="22">
        <v>15</v>
      </c>
      <c r="N600" s="22">
        <v>15</v>
      </c>
      <c r="O600" s="22">
        <v>15</v>
      </c>
      <c r="P600" s="22">
        <f t="shared" si="43"/>
        <v>15.833333333333334</v>
      </c>
      <c r="Q600" s="76"/>
    </row>
    <row r="601" spans="2:17" ht="15" x14ac:dyDescent="0.25">
      <c r="B601" s="95"/>
      <c r="C601" s="14" t="s">
        <v>13</v>
      </c>
      <c r="D601" s="22">
        <v>13</v>
      </c>
      <c r="E601" s="22">
        <v>13</v>
      </c>
      <c r="F601" s="22">
        <v>13</v>
      </c>
      <c r="G601" s="22">
        <v>13</v>
      </c>
      <c r="H601" s="22">
        <v>13</v>
      </c>
      <c r="I601" s="22">
        <v>13</v>
      </c>
      <c r="J601" s="22">
        <v>13</v>
      </c>
      <c r="K601" s="22">
        <v>13</v>
      </c>
      <c r="L601" s="22">
        <v>13</v>
      </c>
      <c r="M601" s="22">
        <v>13</v>
      </c>
      <c r="N601" s="22">
        <v>13</v>
      </c>
      <c r="O601" s="22">
        <v>13</v>
      </c>
      <c r="P601" s="22">
        <f t="shared" si="43"/>
        <v>13</v>
      </c>
      <c r="Q601" s="76"/>
    </row>
    <row r="602" spans="2:17" ht="15" x14ac:dyDescent="0.25">
      <c r="B602" s="95"/>
      <c r="C602" s="14" t="s">
        <v>10</v>
      </c>
      <c r="D602" s="22">
        <v>13</v>
      </c>
      <c r="E602" s="22">
        <v>13</v>
      </c>
      <c r="F602" s="22">
        <v>13</v>
      </c>
      <c r="G602" s="22">
        <v>13</v>
      </c>
      <c r="H602" s="22">
        <v>13</v>
      </c>
      <c r="I602" s="22">
        <v>13</v>
      </c>
      <c r="J602" s="22">
        <v>13</v>
      </c>
      <c r="K602" s="22">
        <v>13</v>
      </c>
      <c r="L602" s="22">
        <v>13</v>
      </c>
      <c r="M602" s="22">
        <v>13</v>
      </c>
      <c r="N602" s="22">
        <v>13</v>
      </c>
      <c r="O602" s="22">
        <v>13</v>
      </c>
      <c r="P602" s="22">
        <f t="shared" si="43"/>
        <v>13</v>
      </c>
      <c r="Q602" s="76"/>
    </row>
    <row r="603" spans="2:17" ht="15" x14ac:dyDescent="0.25">
      <c r="B603" s="95"/>
      <c r="C603" s="14" t="s">
        <v>11</v>
      </c>
      <c r="D603" s="22">
        <v>10</v>
      </c>
      <c r="E603" s="22">
        <v>10</v>
      </c>
      <c r="F603" s="22">
        <v>10</v>
      </c>
      <c r="G603" s="22">
        <v>10</v>
      </c>
      <c r="H603" s="22">
        <v>10</v>
      </c>
      <c r="I603" s="22">
        <v>10</v>
      </c>
      <c r="J603" s="22">
        <v>10</v>
      </c>
      <c r="K603" s="22">
        <v>10</v>
      </c>
      <c r="L603" s="22">
        <v>11</v>
      </c>
      <c r="M603" s="22">
        <v>11</v>
      </c>
      <c r="N603" s="22">
        <v>11</v>
      </c>
      <c r="O603" s="22">
        <v>11</v>
      </c>
      <c r="P603" s="22">
        <f t="shared" si="43"/>
        <v>10.333333333333334</v>
      </c>
      <c r="Q603" s="76"/>
    </row>
    <row r="604" spans="2:17" ht="15" x14ac:dyDescent="0.25">
      <c r="B604" s="95"/>
      <c r="C604" s="14" t="s">
        <v>6</v>
      </c>
      <c r="D604" s="22">
        <v>8</v>
      </c>
      <c r="E604" s="22">
        <v>10</v>
      </c>
      <c r="F604" s="22">
        <v>10</v>
      </c>
      <c r="G604" s="22">
        <v>10</v>
      </c>
      <c r="H604" s="22">
        <v>10</v>
      </c>
      <c r="I604" s="22">
        <v>10</v>
      </c>
      <c r="J604" s="22">
        <v>10</v>
      </c>
      <c r="K604" s="22">
        <v>10</v>
      </c>
      <c r="L604" s="22">
        <v>10</v>
      </c>
      <c r="M604" s="22">
        <v>10</v>
      </c>
      <c r="N604" s="22">
        <v>10</v>
      </c>
      <c r="O604" s="22">
        <v>10</v>
      </c>
      <c r="P604" s="22">
        <f t="shared" si="43"/>
        <v>9.8333333333333339</v>
      </c>
      <c r="Q604" s="76"/>
    </row>
    <row r="605" spans="2:17" ht="15" x14ac:dyDescent="0.25">
      <c r="B605" s="95"/>
      <c r="C605" s="14" t="s">
        <v>17</v>
      </c>
      <c r="D605" s="22">
        <v>10</v>
      </c>
      <c r="E605" s="22">
        <v>9</v>
      </c>
      <c r="F605" s="22">
        <v>9</v>
      </c>
      <c r="G605" s="22">
        <v>9</v>
      </c>
      <c r="H605" s="22">
        <v>9</v>
      </c>
      <c r="I605" s="22">
        <v>9</v>
      </c>
      <c r="J605" s="22">
        <v>8</v>
      </c>
      <c r="K605" s="22">
        <v>8</v>
      </c>
      <c r="L605" s="22">
        <v>8</v>
      </c>
      <c r="M605" s="22">
        <v>8</v>
      </c>
      <c r="N605" s="22">
        <v>8</v>
      </c>
      <c r="O605" s="22">
        <v>8</v>
      </c>
      <c r="P605" s="22">
        <f t="shared" si="43"/>
        <v>8.5833333333333339</v>
      </c>
      <c r="Q605" s="76"/>
    </row>
    <row r="606" spans="2:17" ht="15" x14ac:dyDescent="0.25">
      <c r="B606" s="95"/>
      <c r="C606" s="14" t="s">
        <v>14</v>
      </c>
      <c r="D606" s="22">
        <v>7</v>
      </c>
      <c r="E606" s="22">
        <v>7</v>
      </c>
      <c r="F606" s="22">
        <v>7</v>
      </c>
      <c r="G606" s="22">
        <v>7</v>
      </c>
      <c r="H606" s="22">
        <v>7</v>
      </c>
      <c r="I606" s="22">
        <v>7</v>
      </c>
      <c r="J606" s="22">
        <v>7</v>
      </c>
      <c r="K606" s="22">
        <v>7</v>
      </c>
      <c r="L606" s="22">
        <v>7</v>
      </c>
      <c r="M606" s="22">
        <v>7</v>
      </c>
      <c r="N606" s="22">
        <v>7</v>
      </c>
      <c r="O606" s="22">
        <v>7</v>
      </c>
      <c r="P606" s="22">
        <f t="shared" si="43"/>
        <v>7</v>
      </c>
      <c r="Q606" s="76"/>
    </row>
    <row r="607" spans="2:17" ht="15" x14ac:dyDescent="0.25">
      <c r="B607" s="95"/>
      <c r="C607" s="14" t="s">
        <v>8</v>
      </c>
      <c r="D607" s="22">
        <v>6</v>
      </c>
      <c r="E607" s="22">
        <v>6</v>
      </c>
      <c r="F607" s="22">
        <v>6</v>
      </c>
      <c r="G607" s="22">
        <v>6</v>
      </c>
      <c r="H607" s="22">
        <v>6</v>
      </c>
      <c r="I607" s="22">
        <v>6</v>
      </c>
      <c r="J607" s="22">
        <v>6</v>
      </c>
      <c r="K607" s="22">
        <v>6</v>
      </c>
      <c r="L607" s="22">
        <v>6</v>
      </c>
      <c r="M607" s="22">
        <v>6</v>
      </c>
      <c r="N607" s="22">
        <v>6</v>
      </c>
      <c r="O607" s="22">
        <v>6</v>
      </c>
      <c r="P607" s="22">
        <f t="shared" si="43"/>
        <v>6</v>
      </c>
      <c r="Q607" s="76"/>
    </row>
    <row r="608" spans="2:17" ht="15" x14ac:dyDescent="0.25">
      <c r="B608" s="95"/>
      <c r="C608" s="14" t="s">
        <v>15</v>
      </c>
      <c r="D608" s="22">
        <v>4</v>
      </c>
      <c r="E608" s="22">
        <v>4</v>
      </c>
      <c r="F608" s="22">
        <v>4</v>
      </c>
      <c r="G608" s="22">
        <v>4</v>
      </c>
      <c r="H608" s="22">
        <v>4</v>
      </c>
      <c r="I608" s="22">
        <v>4</v>
      </c>
      <c r="J608" s="22">
        <v>4</v>
      </c>
      <c r="K608" s="22">
        <v>4</v>
      </c>
      <c r="L608" s="22">
        <v>4</v>
      </c>
      <c r="M608" s="22">
        <v>4</v>
      </c>
      <c r="N608" s="22">
        <v>4</v>
      </c>
      <c r="O608" s="22">
        <v>4</v>
      </c>
      <c r="P608" s="22">
        <f t="shared" si="43"/>
        <v>4</v>
      </c>
      <c r="Q608" s="76"/>
    </row>
    <row r="609" spans="2:17" ht="15" x14ac:dyDescent="0.25">
      <c r="B609" s="95"/>
      <c r="C609" s="14" t="s">
        <v>12</v>
      </c>
      <c r="D609" s="22">
        <v>3</v>
      </c>
      <c r="E609" s="22">
        <v>3</v>
      </c>
      <c r="F609" s="22">
        <v>3</v>
      </c>
      <c r="G609" s="22">
        <v>3</v>
      </c>
      <c r="H609" s="22">
        <v>3</v>
      </c>
      <c r="I609" s="22">
        <v>3</v>
      </c>
      <c r="J609" s="22">
        <v>3</v>
      </c>
      <c r="K609" s="22">
        <v>3</v>
      </c>
      <c r="L609" s="22">
        <v>2</v>
      </c>
      <c r="M609" s="22">
        <v>2</v>
      </c>
      <c r="N609" s="22">
        <v>2</v>
      </c>
      <c r="O609" s="22">
        <v>2</v>
      </c>
      <c r="P609" s="22">
        <f t="shared" si="43"/>
        <v>2.6666666666666665</v>
      </c>
      <c r="Q609" s="76"/>
    </row>
    <row r="610" spans="2:17" ht="15" x14ac:dyDescent="0.25">
      <c r="B610" s="95"/>
      <c r="C610" s="14" t="s">
        <v>20</v>
      </c>
      <c r="D610" s="22">
        <v>2</v>
      </c>
      <c r="E610" s="22">
        <v>2</v>
      </c>
      <c r="F610" s="22">
        <v>2</v>
      </c>
      <c r="G610" s="22">
        <v>2</v>
      </c>
      <c r="H610" s="22">
        <v>2</v>
      </c>
      <c r="I610" s="22">
        <v>2</v>
      </c>
      <c r="J610" s="22">
        <v>2</v>
      </c>
      <c r="K610" s="22">
        <v>2</v>
      </c>
      <c r="L610" s="22">
        <v>2</v>
      </c>
      <c r="M610" s="22">
        <v>2</v>
      </c>
      <c r="N610" s="22">
        <v>2</v>
      </c>
      <c r="O610" s="22">
        <v>2</v>
      </c>
      <c r="P610" s="22">
        <f t="shared" si="43"/>
        <v>2</v>
      </c>
      <c r="Q610" s="76"/>
    </row>
    <row r="611" spans="2:17" ht="15" x14ac:dyDescent="0.25">
      <c r="B611" s="95"/>
      <c r="C611" s="14" t="s">
        <v>9</v>
      </c>
      <c r="D611" s="22">
        <v>2</v>
      </c>
      <c r="E611" s="22">
        <v>2</v>
      </c>
      <c r="F611" s="22">
        <v>2</v>
      </c>
      <c r="G611" s="22">
        <v>2</v>
      </c>
      <c r="H611" s="22">
        <v>2</v>
      </c>
      <c r="I611" s="22">
        <v>2</v>
      </c>
      <c r="J611" s="22">
        <v>2</v>
      </c>
      <c r="K611" s="22">
        <v>2</v>
      </c>
      <c r="L611" s="22">
        <v>2</v>
      </c>
      <c r="M611" s="22">
        <v>2</v>
      </c>
      <c r="N611" s="22">
        <v>2</v>
      </c>
      <c r="O611" s="22">
        <v>2</v>
      </c>
      <c r="P611" s="22">
        <f t="shared" si="43"/>
        <v>2</v>
      </c>
      <c r="Q611" s="76"/>
    </row>
    <row r="612" spans="2:17" ht="15" x14ac:dyDescent="0.25">
      <c r="B612" s="91"/>
      <c r="C612" s="14" t="s">
        <v>19</v>
      </c>
      <c r="D612" s="22">
        <v>1</v>
      </c>
      <c r="E612" s="22">
        <v>1</v>
      </c>
      <c r="F612" s="22">
        <v>1</v>
      </c>
      <c r="G612" s="22">
        <v>1</v>
      </c>
      <c r="H612" s="22">
        <v>1</v>
      </c>
      <c r="I612" s="22">
        <v>1</v>
      </c>
      <c r="J612" s="22">
        <v>1</v>
      </c>
      <c r="K612" s="22">
        <v>1</v>
      </c>
      <c r="L612" s="22">
        <v>1</v>
      </c>
      <c r="M612" s="22">
        <v>1</v>
      </c>
      <c r="N612" s="22">
        <v>1</v>
      </c>
      <c r="O612" s="22">
        <v>1</v>
      </c>
      <c r="P612" s="22">
        <f t="shared" si="43"/>
        <v>1</v>
      </c>
      <c r="Q612" s="76"/>
    </row>
    <row r="613" spans="2:17" ht="15" x14ac:dyDescent="0.25">
      <c r="B613" s="92" t="s">
        <v>140</v>
      </c>
      <c r="C613" s="92"/>
      <c r="D613" s="93">
        <v>395</v>
      </c>
      <c r="E613" s="93">
        <v>394</v>
      </c>
      <c r="F613" s="93">
        <v>399</v>
      </c>
      <c r="G613" s="93">
        <v>403</v>
      </c>
      <c r="H613" s="93">
        <v>391</v>
      </c>
      <c r="I613" s="93">
        <v>391</v>
      </c>
      <c r="J613" s="93">
        <v>390</v>
      </c>
      <c r="K613" s="93">
        <v>390</v>
      </c>
      <c r="L613" s="93">
        <v>393</v>
      </c>
      <c r="M613" s="93">
        <v>393</v>
      </c>
      <c r="N613" s="93">
        <v>392</v>
      </c>
      <c r="O613" s="93">
        <v>393</v>
      </c>
      <c r="P613" s="93">
        <f t="shared" si="43"/>
        <v>393.66666666666669</v>
      </c>
      <c r="Q613" s="76"/>
    </row>
    <row r="614" spans="2:17" ht="15" x14ac:dyDescent="0.25">
      <c r="B614" s="95" t="s">
        <v>57</v>
      </c>
      <c r="C614" s="14" t="s">
        <v>5</v>
      </c>
      <c r="D614" s="22">
        <v>188</v>
      </c>
      <c r="E614" s="22">
        <v>188</v>
      </c>
      <c r="F614" s="22">
        <v>188</v>
      </c>
      <c r="G614" s="22">
        <v>189</v>
      </c>
      <c r="H614" s="22">
        <v>189</v>
      </c>
      <c r="I614" s="22">
        <v>189</v>
      </c>
      <c r="J614" s="22">
        <v>189</v>
      </c>
      <c r="K614" s="22">
        <v>189</v>
      </c>
      <c r="L614" s="22">
        <v>191</v>
      </c>
      <c r="M614" s="22">
        <v>190</v>
      </c>
      <c r="N614" s="22">
        <v>190</v>
      </c>
      <c r="O614" s="22">
        <v>191</v>
      </c>
      <c r="P614" s="22">
        <f t="shared" si="43"/>
        <v>189.25</v>
      </c>
      <c r="Q614" s="76"/>
    </row>
    <row r="615" spans="2:17" ht="15" x14ac:dyDescent="0.25">
      <c r="B615" s="95"/>
      <c r="C615" s="14" t="s">
        <v>4</v>
      </c>
      <c r="D615" s="22">
        <v>50</v>
      </c>
      <c r="E615" s="22">
        <v>51</v>
      </c>
      <c r="F615" s="22">
        <v>51</v>
      </c>
      <c r="G615" s="22">
        <v>51</v>
      </c>
      <c r="H615" s="22">
        <v>51</v>
      </c>
      <c r="I615" s="22">
        <v>51</v>
      </c>
      <c r="J615" s="22">
        <v>49</v>
      </c>
      <c r="K615" s="22">
        <v>48</v>
      </c>
      <c r="L615" s="22">
        <v>48</v>
      </c>
      <c r="M615" s="22">
        <v>48</v>
      </c>
      <c r="N615" s="22">
        <v>48</v>
      </c>
      <c r="O615" s="22">
        <v>48</v>
      </c>
      <c r="P615" s="22">
        <f t="shared" si="43"/>
        <v>49.5</v>
      </c>
      <c r="Q615" s="76"/>
    </row>
    <row r="616" spans="2:17" ht="15" x14ac:dyDescent="0.25">
      <c r="B616" s="95"/>
      <c r="C616" s="14" t="s">
        <v>16</v>
      </c>
      <c r="D616" s="22">
        <v>11</v>
      </c>
      <c r="E616" s="22">
        <v>11</v>
      </c>
      <c r="F616" s="22">
        <v>11</v>
      </c>
      <c r="G616" s="22">
        <v>11</v>
      </c>
      <c r="H616" s="22">
        <v>11</v>
      </c>
      <c r="I616" s="22">
        <v>11</v>
      </c>
      <c r="J616" s="22">
        <v>11</v>
      </c>
      <c r="K616" s="22">
        <v>11</v>
      </c>
      <c r="L616" s="22">
        <v>11</v>
      </c>
      <c r="M616" s="22">
        <v>11</v>
      </c>
      <c r="N616" s="22">
        <v>11</v>
      </c>
      <c r="O616" s="22">
        <v>11</v>
      </c>
      <c r="P616" s="22">
        <f t="shared" si="43"/>
        <v>11</v>
      </c>
      <c r="Q616" s="76"/>
    </row>
    <row r="617" spans="2:17" ht="15" x14ac:dyDescent="0.25">
      <c r="B617" s="95"/>
      <c r="C617" s="14" t="s">
        <v>7</v>
      </c>
      <c r="D617" s="22">
        <v>10</v>
      </c>
      <c r="E617" s="22">
        <v>10</v>
      </c>
      <c r="F617" s="22">
        <v>9</v>
      </c>
      <c r="G617" s="22">
        <v>9</v>
      </c>
      <c r="H617" s="22">
        <v>10</v>
      </c>
      <c r="I617" s="22">
        <v>10</v>
      </c>
      <c r="J617" s="22">
        <v>10</v>
      </c>
      <c r="K617" s="22">
        <v>10</v>
      </c>
      <c r="L617" s="22">
        <v>10</v>
      </c>
      <c r="M617" s="22">
        <v>10</v>
      </c>
      <c r="N617" s="22">
        <v>11</v>
      </c>
      <c r="O617" s="22">
        <v>11</v>
      </c>
      <c r="P617" s="22">
        <f t="shared" si="43"/>
        <v>10</v>
      </c>
      <c r="Q617" s="76"/>
    </row>
    <row r="618" spans="2:17" ht="15" x14ac:dyDescent="0.25">
      <c r="B618" s="95"/>
      <c r="C618" s="14" t="s">
        <v>14</v>
      </c>
      <c r="D618" s="22">
        <v>7</v>
      </c>
      <c r="E618" s="22">
        <v>7</v>
      </c>
      <c r="F618" s="22">
        <v>7</v>
      </c>
      <c r="G618" s="22">
        <v>7</v>
      </c>
      <c r="H618" s="22">
        <v>7</v>
      </c>
      <c r="I618" s="22">
        <v>7</v>
      </c>
      <c r="J618" s="22">
        <v>7</v>
      </c>
      <c r="K618" s="22">
        <v>7</v>
      </c>
      <c r="L618" s="22">
        <v>7</v>
      </c>
      <c r="M618" s="22">
        <v>7</v>
      </c>
      <c r="N618" s="22">
        <v>8</v>
      </c>
      <c r="O618" s="22">
        <v>8</v>
      </c>
      <c r="P618" s="22">
        <f t="shared" si="43"/>
        <v>7.166666666666667</v>
      </c>
      <c r="Q618" s="76"/>
    </row>
    <row r="619" spans="2:17" ht="15" x14ac:dyDescent="0.25">
      <c r="B619" s="95"/>
      <c r="C619" s="14" t="s">
        <v>6</v>
      </c>
      <c r="D619" s="22">
        <v>6</v>
      </c>
      <c r="E619" s="22">
        <v>6</v>
      </c>
      <c r="F619" s="22">
        <v>6</v>
      </c>
      <c r="G619" s="22">
        <v>6</v>
      </c>
      <c r="H619" s="22">
        <v>6</v>
      </c>
      <c r="I619" s="22">
        <v>6</v>
      </c>
      <c r="J619" s="22">
        <v>6</v>
      </c>
      <c r="K619" s="22">
        <v>6</v>
      </c>
      <c r="L619" s="22">
        <v>6</v>
      </c>
      <c r="M619" s="22">
        <v>6</v>
      </c>
      <c r="N619" s="22">
        <v>4</v>
      </c>
      <c r="O619" s="22">
        <v>4</v>
      </c>
      <c r="P619" s="22">
        <f t="shared" si="43"/>
        <v>5.666666666666667</v>
      </c>
      <c r="Q619" s="76"/>
    </row>
    <row r="620" spans="2:17" ht="15" x14ac:dyDescent="0.25">
      <c r="B620" s="95"/>
      <c r="C620" s="14" t="s">
        <v>8</v>
      </c>
      <c r="D620" s="22">
        <v>5</v>
      </c>
      <c r="E620" s="22">
        <v>5</v>
      </c>
      <c r="F620" s="22">
        <v>5</v>
      </c>
      <c r="G620" s="22">
        <v>5</v>
      </c>
      <c r="H620" s="22">
        <v>5</v>
      </c>
      <c r="I620" s="22">
        <v>5</v>
      </c>
      <c r="J620" s="22">
        <v>5</v>
      </c>
      <c r="K620" s="22">
        <v>5</v>
      </c>
      <c r="L620" s="22">
        <v>5</v>
      </c>
      <c r="M620" s="22">
        <v>5</v>
      </c>
      <c r="N620" s="22">
        <v>5</v>
      </c>
      <c r="O620" s="22">
        <v>5</v>
      </c>
      <c r="P620" s="22">
        <f t="shared" si="43"/>
        <v>5</v>
      </c>
      <c r="Q620" s="76"/>
    </row>
    <row r="621" spans="2:17" ht="15" x14ac:dyDescent="0.25">
      <c r="B621" s="95"/>
      <c r="C621" s="14" t="s">
        <v>9</v>
      </c>
      <c r="D621" s="22">
        <v>5</v>
      </c>
      <c r="E621" s="22">
        <v>5</v>
      </c>
      <c r="F621" s="22">
        <v>5</v>
      </c>
      <c r="G621" s="22">
        <v>5</v>
      </c>
      <c r="H621" s="22">
        <v>5</v>
      </c>
      <c r="I621" s="22">
        <v>5</v>
      </c>
      <c r="J621" s="22">
        <v>5</v>
      </c>
      <c r="K621" s="22">
        <v>5</v>
      </c>
      <c r="L621" s="22">
        <v>5</v>
      </c>
      <c r="M621" s="22">
        <v>5</v>
      </c>
      <c r="N621" s="22">
        <v>4</v>
      </c>
      <c r="O621" s="22">
        <v>4</v>
      </c>
      <c r="P621" s="22">
        <f t="shared" si="43"/>
        <v>4.833333333333333</v>
      </c>
      <c r="Q621" s="76"/>
    </row>
    <row r="622" spans="2:17" ht="15" x14ac:dyDescent="0.25">
      <c r="B622" s="95"/>
      <c r="C622" s="14" t="s">
        <v>11</v>
      </c>
      <c r="D622" s="22">
        <v>4</v>
      </c>
      <c r="E622" s="22">
        <v>4</v>
      </c>
      <c r="F622" s="22">
        <v>4</v>
      </c>
      <c r="G622" s="22">
        <v>4</v>
      </c>
      <c r="H622" s="22">
        <v>4</v>
      </c>
      <c r="I622" s="22">
        <v>4</v>
      </c>
      <c r="J622" s="22">
        <v>4</v>
      </c>
      <c r="K622" s="22">
        <v>5</v>
      </c>
      <c r="L622" s="22">
        <v>5</v>
      </c>
      <c r="M622" s="22">
        <v>5</v>
      </c>
      <c r="N622" s="22">
        <v>5</v>
      </c>
      <c r="O622" s="22">
        <v>5</v>
      </c>
      <c r="P622" s="22">
        <f t="shared" si="43"/>
        <v>4.416666666666667</v>
      </c>
      <c r="Q622" s="76"/>
    </row>
    <row r="623" spans="2:17" ht="15" x14ac:dyDescent="0.25">
      <c r="B623" s="95"/>
      <c r="C623" s="14" t="s">
        <v>19</v>
      </c>
      <c r="D623" s="22">
        <v>4</v>
      </c>
      <c r="E623" s="22">
        <v>4</v>
      </c>
      <c r="F623" s="22">
        <v>4</v>
      </c>
      <c r="G623" s="22">
        <v>4</v>
      </c>
      <c r="H623" s="22">
        <v>4</v>
      </c>
      <c r="I623" s="22">
        <v>4</v>
      </c>
      <c r="J623" s="22">
        <v>4</v>
      </c>
      <c r="K623" s="22">
        <v>4</v>
      </c>
      <c r="L623" s="22">
        <v>4</v>
      </c>
      <c r="M623" s="22">
        <v>4</v>
      </c>
      <c r="N623" s="22">
        <v>4</v>
      </c>
      <c r="O623" s="22">
        <v>4</v>
      </c>
      <c r="P623" s="22">
        <f t="shared" si="43"/>
        <v>4</v>
      </c>
      <c r="Q623" s="76"/>
    </row>
    <row r="624" spans="2:17" ht="15" x14ac:dyDescent="0.25">
      <c r="B624" s="95"/>
      <c r="C624" s="14" t="s">
        <v>17</v>
      </c>
      <c r="D624" s="22">
        <v>4</v>
      </c>
      <c r="E624" s="22">
        <v>4</v>
      </c>
      <c r="F624" s="22">
        <v>4</v>
      </c>
      <c r="G624" s="22">
        <v>4</v>
      </c>
      <c r="H624" s="22">
        <v>4</v>
      </c>
      <c r="I624" s="22">
        <v>4</v>
      </c>
      <c r="J624" s="22">
        <v>4</v>
      </c>
      <c r="K624" s="22">
        <v>3</v>
      </c>
      <c r="L624" s="22">
        <v>3</v>
      </c>
      <c r="M624" s="22">
        <v>3</v>
      </c>
      <c r="N624" s="22">
        <v>3</v>
      </c>
      <c r="O624" s="22">
        <v>3</v>
      </c>
      <c r="P624" s="22">
        <f t="shared" si="43"/>
        <v>3.5833333333333335</v>
      </c>
      <c r="Q624" s="76"/>
    </row>
    <row r="625" spans="2:17" ht="15" x14ac:dyDescent="0.25">
      <c r="B625" s="95"/>
      <c r="C625" s="14" t="s">
        <v>12</v>
      </c>
      <c r="D625" s="22">
        <v>2</v>
      </c>
      <c r="E625" s="22">
        <v>2</v>
      </c>
      <c r="F625" s="22">
        <v>2</v>
      </c>
      <c r="G625" s="22">
        <v>2</v>
      </c>
      <c r="H625" s="22">
        <v>2</v>
      </c>
      <c r="I625" s="22">
        <v>2</v>
      </c>
      <c r="J625" s="22">
        <v>2</v>
      </c>
      <c r="K625" s="22">
        <v>2</v>
      </c>
      <c r="L625" s="22">
        <v>2</v>
      </c>
      <c r="M625" s="22">
        <v>2</v>
      </c>
      <c r="N625" s="22">
        <v>2</v>
      </c>
      <c r="O625" s="22">
        <v>2</v>
      </c>
      <c r="P625" s="22">
        <f t="shared" si="43"/>
        <v>2</v>
      </c>
      <c r="Q625" s="76"/>
    </row>
    <row r="626" spans="2:17" ht="15" x14ac:dyDescent="0.25">
      <c r="B626" s="95"/>
      <c r="C626" s="14" t="s">
        <v>10</v>
      </c>
      <c r="D626" s="22">
        <v>1</v>
      </c>
      <c r="E626" s="22">
        <v>1</v>
      </c>
      <c r="F626" s="22">
        <v>1</v>
      </c>
      <c r="G626" s="22">
        <v>1</v>
      </c>
      <c r="H626" s="22">
        <v>1</v>
      </c>
      <c r="I626" s="22">
        <v>1</v>
      </c>
      <c r="J626" s="22">
        <v>1</v>
      </c>
      <c r="K626" s="22">
        <v>1</v>
      </c>
      <c r="L626" s="22">
        <v>2</v>
      </c>
      <c r="M626" s="22">
        <v>2</v>
      </c>
      <c r="N626" s="22">
        <v>1</v>
      </c>
      <c r="O626" s="22">
        <v>1</v>
      </c>
      <c r="P626" s="22">
        <f t="shared" si="43"/>
        <v>1.1666666666666667</v>
      </c>
      <c r="Q626" s="76"/>
    </row>
    <row r="627" spans="2:17" ht="15" x14ac:dyDescent="0.25">
      <c r="B627" s="95"/>
      <c r="C627" s="14" t="s">
        <v>15</v>
      </c>
      <c r="D627" s="22">
        <v>1</v>
      </c>
      <c r="E627" s="22">
        <v>1</v>
      </c>
      <c r="F627" s="22">
        <v>1</v>
      </c>
      <c r="G627" s="22">
        <v>1</v>
      </c>
      <c r="H627" s="22">
        <v>1</v>
      </c>
      <c r="I627" s="22">
        <v>1</v>
      </c>
      <c r="J627" s="22">
        <v>1</v>
      </c>
      <c r="K627" s="22">
        <v>1</v>
      </c>
      <c r="L627" s="22">
        <v>1</v>
      </c>
      <c r="M627" s="22">
        <v>1</v>
      </c>
      <c r="N627" s="22">
        <v>1</v>
      </c>
      <c r="O627" s="22">
        <v>1</v>
      </c>
      <c r="P627" s="22">
        <f t="shared" si="43"/>
        <v>1</v>
      </c>
      <c r="Q627" s="76"/>
    </row>
    <row r="628" spans="2:17" ht="15" x14ac:dyDescent="0.25">
      <c r="B628" s="91"/>
      <c r="C628" s="14" t="s">
        <v>18</v>
      </c>
      <c r="D628" s="22">
        <v>1</v>
      </c>
      <c r="E628" s="22">
        <v>1</v>
      </c>
      <c r="F628" s="22">
        <v>1</v>
      </c>
      <c r="G628" s="22">
        <v>1</v>
      </c>
      <c r="H628" s="22">
        <v>1</v>
      </c>
      <c r="I628" s="22">
        <v>1</v>
      </c>
      <c r="J628" s="22">
        <v>1</v>
      </c>
      <c r="K628" s="22">
        <v>1</v>
      </c>
      <c r="L628" s="22">
        <v>1</v>
      </c>
      <c r="M628" s="22">
        <v>1</v>
      </c>
      <c r="N628" s="22">
        <v>1</v>
      </c>
      <c r="O628" s="22">
        <v>1</v>
      </c>
      <c r="P628" s="22">
        <f t="shared" si="43"/>
        <v>1</v>
      </c>
      <c r="Q628" s="76"/>
    </row>
    <row r="629" spans="2:17" ht="15" x14ac:dyDescent="0.25">
      <c r="B629" s="92" t="s">
        <v>141</v>
      </c>
      <c r="C629" s="92"/>
      <c r="D629" s="93">
        <v>299</v>
      </c>
      <c r="E629" s="93">
        <v>300</v>
      </c>
      <c r="F629" s="93">
        <v>299</v>
      </c>
      <c r="G629" s="93">
        <v>300</v>
      </c>
      <c r="H629" s="93">
        <v>301</v>
      </c>
      <c r="I629" s="93">
        <v>301</v>
      </c>
      <c r="J629" s="93">
        <v>299</v>
      </c>
      <c r="K629" s="93">
        <v>298</v>
      </c>
      <c r="L629" s="93">
        <v>301</v>
      </c>
      <c r="M629" s="93">
        <v>300</v>
      </c>
      <c r="N629" s="93">
        <v>298</v>
      </c>
      <c r="O629" s="93">
        <v>299</v>
      </c>
      <c r="P629" s="93">
        <f t="shared" si="43"/>
        <v>299.58333333333331</v>
      </c>
      <c r="Q629" s="76"/>
    </row>
    <row r="630" spans="2:17" ht="15" x14ac:dyDescent="0.25">
      <c r="B630" s="95" t="s">
        <v>109</v>
      </c>
      <c r="C630" s="14" t="s">
        <v>4</v>
      </c>
      <c r="D630" s="22">
        <v>142</v>
      </c>
      <c r="E630" s="22">
        <v>143</v>
      </c>
      <c r="F630" s="22">
        <v>150</v>
      </c>
      <c r="G630" s="22">
        <v>145</v>
      </c>
      <c r="H630" s="22">
        <v>145</v>
      </c>
      <c r="I630" s="22">
        <v>148</v>
      </c>
      <c r="J630" s="22">
        <v>148</v>
      </c>
      <c r="K630" s="22">
        <v>149</v>
      </c>
      <c r="L630" s="22">
        <v>150</v>
      </c>
      <c r="M630" s="22">
        <v>151</v>
      </c>
      <c r="N630" s="22">
        <v>151</v>
      </c>
      <c r="O630" s="22">
        <v>152</v>
      </c>
      <c r="P630" s="22">
        <f t="shared" si="43"/>
        <v>147.83333333333334</v>
      </c>
      <c r="Q630" s="76"/>
    </row>
    <row r="631" spans="2:17" ht="15" x14ac:dyDescent="0.25">
      <c r="B631" s="95"/>
      <c r="C631" s="14" t="s">
        <v>5</v>
      </c>
      <c r="D631" s="22">
        <v>69</v>
      </c>
      <c r="E631" s="22">
        <v>69</v>
      </c>
      <c r="F631" s="22">
        <v>68</v>
      </c>
      <c r="G631" s="22">
        <v>70</v>
      </c>
      <c r="H631" s="22">
        <v>70</v>
      </c>
      <c r="I631" s="22">
        <v>70</v>
      </c>
      <c r="J631" s="22">
        <v>70</v>
      </c>
      <c r="K631" s="22">
        <v>70</v>
      </c>
      <c r="L631" s="22">
        <v>68</v>
      </c>
      <c r="M631" s="22">
        <v>70</v>
      </c>
      <c r="N631" s="22">
        <v>70</v>
      </c>
      <c r="O631" s="22">
        <v>71</v>
      </c>
      <c r="P631" s="22">
        <f t="shared" si="43"/>
        <v>69.583333333333329</v>
      </c>
      <c r="Q631" s="76"/>
    </row>
    <row r="632" spans="2:17" ht="15" x14ac:dyDescent="0.25">
      <c r="B632" s="95"/>
      <c r="C632" s="14" t="s">
        <v>8</v>
      </c>
      <c r="D632" s="22">
        <v>13</v>
      </c>
      <c r="E632" s="22">
        <v>13</v>
      </c>
      <c r="F632" s="22">
        <v>14</v>
      </c>
      <c r="G632" s="22">
        <v>14</v>
      </c>
      <c r="H632" s="22">
        <v>14</v>
      </c>
      <c r="I632" s="22">
        <v>15</v>
      </c>
      <c r="J632" s="22">
        <v>15</v>
      </c>
      <c r="K632" s="22">
        <v>15</v>
      </c>
      <c r="L632" s="22">
        <v>15</v>
      </c>
      <c r="M632" s="22">
        <v>15</v>
      </c>
      <c r="N632" s="22">
        <v>15</v>
      </c>
      <c r="O632" s="22">
        <v>15</v>
      </c>
      <c r="P632" s="22">
        <f t="shared" si="43"/>
        <v>14.416666666666666</v>
      </c>
      <c r="Q632" s="76"/>
    </row>
    <row r="633" spans="2:17" ht="15" x14ac:dyDescent="0.25">
      <c r="B633" s="95"/>
      <c r="C633" s="14" t="s">
        <v>6</v>
      </c>
      <c r="D633" s="22">
        <v>13</v>
      </c>
      <c r="E633" s="22">
        <v>13</v>
      </c>
      <c r="F633" s="22">
        <v>13</v>
      </c>
      <c r="G633" s="22">
        <v>13</v>
      </c>
      <c r="H633" s="22">
        <v>13</v>
      </c>
      <c r="I633" s="22">
        <v>13</v>
      </c>
      <c r="J633" s="22">
        <v>13</v>
      </c>
      <c r="K633" s="22">
        <v>13</v>
      </c>
      <c r="L633" s="22">
        <v>13</v>
      </c>
      <c r="M633" s="22">
        <v>13</v>
      </c>
      <c r="N633" s="22">
        <v>13</v>
      </c>
      <c r="O633" s="22">
        <v>13</v>
      </c>
      <c r="P633" s="22">
        <f t="shared" si="43"/>
        <v>13</v>
      </c>
      <c r="Q633" s="76"/>
    </row>
    <row r="634" spans="2:17" ht="15" x14ac:dyDescent="0.25">
      <c r="B634" s="95"/>
      <c r="C634" s="14" t="s">
        <v>10</v>
      </c>
      <c r="D634" s="22">
        <v>8</v>
      </c>
      <c r="E634" s="22">
        <v>8</v>
      </c>
      <c r="F634" s="22">
        <v>7</v>
      </c>
      <c r="G634" s="22">
        <v>8</v>
      </c>
      <c r="H634" s="22">
        <v>8</v>
      </c>
      <c r="I634" s="22">
        <v>8</v>
      </c>
      <c r="J634" s="22">
        <v>8</v>
      </c>
      <c r="K634" s="22">
        <v>8</v>
      </c>
      <c r="L634" s="22">
        <v>8</v>
      </c>
      <c r="M634" s="22">
        <v>8</v>
      </c>
      <c r="N634" s="22">
        <v>7</v>
      </c>
      <c r="O634" s="22">
        <v>8</v>
      </c>
      <c r="P634" s="22">
        <f t="shared" si="43"/>
        <v>7.833333333333333</v>
      </c>
      <c r="Q634" s="76"/>
    </row>
    <row r="635" spans="2:17" ht="15" x14ac:dyDescent="0.25">
      <c r="B635" s="95"/>
      <c r="C635" s="14" t="s">
        <v>7</v>
      </c>
      <c r="D635" s="22">
        <v>7</v>
      </c>
      <c r="E635" s="22">
        <v>7</v>
      </c>
      <c r="F635" s="22">
        <v>7</v>
      </c>
      <c r="G635" s="22">
        <v>7</v>
      </c>
      <c r="H635" s="22">
        <v>7</v>
      </c>
      <c r="I635" s="22">
        <v>7</v>
      </c>
      <c r="J635" s="22">
        <v>8</v>
      </c>
      <c r="K635" s="22">
        <v>8</v>
      </c>
      <c r="L635" s="22">
        <v>8</v>
      </c>
      <c r="M635" s="22">
        <v>8</v>
      </c>
      <c r="N635" s="22">
        <v>8</v>
      </c>
      <c r="O635" s="22">
        <v>8</v>
      </c>
      <c r="P635" s="22">
        <f t="shared" si="43"/>
        <v>7.5</v>
      </c>
      <c r="Q635" s="76"/>
    </row>
    <row r="636" spans="2:17" ht="15" x14ac:dyDescent="0.25">
      <c r="B636" s="95"/>
      <c r="C636" s="14" t="s">
        <v>9</v>
      </c>
      <c r="D636" s="22">
        <v>7</v>
      </c>
      <c r="E636" s="22">
        <v>7</v>
      </c>
      <c r="F636" s="22">
        <v>7</v>
      </c>
      <c r="G636" s="22">
        <v>7</v>
      </c>
      <c r="H636" s="22">
        <v>7</v>
      </c>
      <c r="I636" s="22">
        <v>7</v>
      </c>
      <c r="J636" s="22">
        <v>7</v>
      </c>
      <c r="K636" s="22">
        <v>7</v>
      </c>
      <c r="L636" s="22">
        <v>7</v>
      </c>
      <c r="M636" s="22">
        <v>7</v>
      </c>
      <c r="N636" s="22">
        <v>7</v>
      </c>
      <c r="O636" s="22">
        <v>7</v>
      </c>
      <c r="P636" s="22">
        <f t="shared" si="43"/>
        <v>7</v>
      </c>
      <c r="Q636" s="76"/>
    </row>
    <row r="637" spans="2:17" ht="15" x14ac:dyDescent="0.25">
      <c r="B637" s="95"/>
      <c r="C637" s="14" t="s">
        <v>17</v>
      </c>
      <c r="D637" s="22">
        <v>5</v>
      </c>
      <c r="E637" s="22">
        <v>5</v>
      </c>
      <c r="F637" s="22">
        <v>5</v>
      </c>
      <c r="G637" s="22">
        <v>5</v>
      </c>
      <c r="H637" s="22">
        <v>5</v>
      </c>
      <c r="I637" s="22">
        <v>5</v>
      </c>
      <c r="J637" s="22">
        <v>5</v>
      </c>
      <c r="K637" s="22">
        <v>5</v>
      </c>
      <c r="L637" s="22">
        <v>5</v>
      </c>
      <c r="M637" s="22">
        <v>5</v>
      </c>
      <c r="N637" s="22">
        <v>5</v>
      </c>
      <c r="O637" s="22">
        <v>5</v>
      </c>
      <c r="P637" s="22">
        <f t="shared" si="43"/>
        <v>5</v>
      </c>
      <c r="Q637" s="76"/>
    </row>
    <row r="638" spans="2:17" ht="15" x14ac:dyDescent="0.25">
      <c r="B638" s="95"/>
      <c r="C638" s="14" t="s">
        <v>11</v>
      </c>
      <c r="D638" s="22">
        <v>5</v>
      </c>
      <c r="E638" s="22">
        <v>5</v>
      </c>
      <c r="F638" s="22">
        <v>5</v>
      </c>
      <c r="G638" s="22">
        <v>5</v>
      </c>
      <c r="H638" s="22">
        <v>5</v>
      </c>
      <c r="I638" s="22">
        <v>5</v>
      </c>
      <c r="J638" s="22">
        <v>5</v>
      </c>
      <c r="K638" s="22">
        <v>5</v>
      </c>
      <c r="L638" s="22">
        <v>5</v>
      </c>
      <c r="M638" s="22">
        <v>5</v>
      </c>
      <c r="N638" s="22">
        <v>5</v>
      </c>
      <c r="O638" s="22">
        <v>5</v>
      </c>
      <c r="P638" s="22">
        <f t="shared" si="43"/>
        <v>5</v>
      </c>
      <c r="Q638" s="76"/>
    </row>
    <row r="639" spans="2:17" ht="15" x14ac:dyDescent="0.25">
      <c r="B639" s="95"/>
      <c r="C639" s="14" t="s">
        <v>15</v>
      </c>
      <c r="D639" s="22">
        <v>4</v>
      </c>
      <c r="E639" s="22">
        <v>4</v>
      </c>
      <c r="F639" s="22">
        <v>4</v>
      </c>
      <c r="G639" s="22">
        <v>4</v>
      </c>
      <c r="H639" s="22">
        <v>4</v>
      </c>
      <c r="I639" s="22">
        <v>4</v>
      </c>
      <c r="J639" s="22">
        <v>4</v>
      </c>
      <c r="K639" s="22">
        <v>4</v>
      </c>
      <c r="L639" s="22">
        <v>4</v>
      </c>
      <c r="M639" s="22">
        <v>4</v>
      </c>
      <c r="N639" s="22">
        <v>4</v>
      </c>
      <c r="O639" s="22">
        <v>4</v>
      </c>
      <c r="P639" s="22">
        <f t="shared" si="43"/>
        <v>4</v>
      </c>
      <c r="Q639" s="76"/>
    </row>
    <row r="640" spans="2:17" ht="15" x14ac:dyDescent="0.25">
      <c r="B640" s="95"/>
      <c r="C640" s="14" t="s">
        <v>13</v>
      </c>
      <c r="D640" s="22">
        <v>4</v>
      </c>
      <c r="E640" s="22">
        <v>4</v>
      </c>
      <c r="F640" s="22">
        <v>4</v>
      </c>
      <c r="G640" s="22">
        <v>4</v>
      </c>
      <c r="H640" s="22">
        <v>4</v>
      </c>
      <c r="I640" s="22">
        <v>4</v>
      </c>
      <c r="J640" s="22">
        <v>4</v>
      </c>
      <c r="K640" s="22">
        <v>4</v>
      </c>
      <c r="L640" s="22">
        <v>4</v>
      </c>
      <c r="M640" s="22">
        <v>4</v>
      </c>
      <c r="N640" s="22">
        <v>4</v>
      </c>
      <c r="O640" s="22">
        <v>4</v>
      </c>
      <c r="P640" s="22">
        <f t="shared" si="43"/>
        <v>4</v>
      </c>
      <c r="Q640" s="76"/>
    </row>
    <row r="641" spans="2:19" ht="15" x14ac:dyDescent="0.25">
      <c r="B641" s="95"/>
      <c r="C641" s="14" t="s">
        <v>12</v>
      </c>
      <c r="D641" s="22">
        <v>3</v>
      </c>
      <c r="E641" s="22">
        <v>3</v>
      </c>
      <c r="F641" s="22">
        <v>3</v>
      </c>
      <c r="G641" s="22">
        <v>3</v>
      </c>
      <c r="H641" s="22">
        <v>3</v>
      </c>
      <c r="I641" s="22">
        <v>3</v>
      </c>
      <c r="J641" s="22">
        <v>3</v>
      </c>
      <c r="K641" s="22">
        <v>3</v>
      </c>
      <c r="L641" s="22">
        <v>3</v>
      </c>
      <c r="M641" s="22">
        <v>3</v>
      </c>
      <c r="N641" s="22">
        <v>3</v>
      </c>
      <c r="O641" s="22">
        <v>3</v>
      </c>
      <c r="P641" s="22">
        <f t="shared" si="43"/>
        <v>3</v>
      </c>
      <c r="Q641" s="76"/>
    </row>
    <row r="642" spans="2:19" ht="15" x14ac:dyDescent="0.25">
      <c r="B642" s="95"/>
      <c r="C642" s="14" t="s">
        <v>14</v>
      </c>
      <c r="D642" s="22">
        <v>3</v>
      </c>
      <c r="E642" s="22">
        <v>3</v>
      </c>
      <c r="F642" s="22">
        <v>3</v>
      </c>
      <c r="G642" s="22">
        <v>3</v>
      </c>
      <c r="H642" s="22">
        <v>3</v>
      </c>
      <c r="I642" s="22">
        <v>3</v>
      </c>
      <c r="J642" s="22">
        <v>3</v>
      </c>
      <c r="K642" s="22">
        <v>3</v>
      </c>
      <c r="L642" s="22">
        <v>3</v>
      </c>
      <c r="M642" s="22">
        <v>3</v>
      </c>
      <c r="N642" s="22">
        <v>3</v>
      </c>
      <c r="O642" s="22">
        <v>3</v>
      </c>
      <c r="P642" s="22">
        <f t="shared" si="43"/>
        <v>3</v>
      </c>
      <c r="Q642" s="76"/>
      <c r="S642" s="77"/>
    </row>
    <row r="643" spans="2:19" ht="15" x14ac:dyDescent="0.25">
      <c r="B643" s="95"/>
      <c r="C643" s="14" t="s">
        <v>16</v>
      </c>
      <c r="D643" s="22">
        <v>2</v>
      </c>
      <c r="E643" s="22">
        <v>2</v>
      </c>
      <c r="F643" s="22">
        <v>3</v>
      </c>
      <c r="G643" s="22">
        <v>3</v>
      </c>
      <c r="H643" s="22">
        <v>3</v>
      </c>
      <c r="I643" s="22">
        <v>3</v>
      </c>
      <c r="J643" s="22">
        <v>3</v>
      </c>
      <c r="K643" s="22">
        <v>2</v>
      </c>
      <c r="L643" s="22">
        <v>2</v>
      </c>
      <c r="M643" s="22">
        <v>3</v>
      </c>
      <c r="N643" s="22">
        <v>3</v>
      </c>
      <c r="O643" s="22">
        <v>3</v>
      </c>
      <c r="P643" s="22">
        <f t="shared" si="43"/>
        <v>2.6666666666666665</v>
      </c>
      <c r="Q643" s="76"/>
      <c r="S643" s="77"/>
    </row>
    <row r="644" spans="2:19" ht="15" x14ac:dyDescent="0.25">
      <c r="B644" s="95"/>
      <c r="C644" s="14" t="s">
        <v>19</v>
      </c>
      <c r="D644" s="22">
        <v>1</v>
      </c>
      <c r="E644" s="22">
        <v>1</v>
      </c>
      <c r="F644" s="22">
        <v>1</v>
      </c>
      <c r="G644" s="22">
        <v>1</v>
      </c>
      <c r="H644" s="22">
        <v>1</v>
      </c>
      <c r="I644" s="22">
        <v>1</v>
      </c>
      <c r="J644" s="22">
        <v>1</v>
      </c>
      <c r="K644" s="22">
        <v>1</v>
      </c>
      <c r="L644" s="22">
        <v>1</v>
      </c>
      <c r="M644" s="22">
        <v>1</v>
      </c>
      <c r="N644" s="22">
        <v>1</v>
      </c>
      <c r="O644" s="22">
        <v>1</v>
      </c>
      <c r="P644" s="22">
        <f t="shared" si="43"/>
        <v>1</v>
      </c>
      <c r="Q644" s="76"/>
      <c r="S644" s="77"/>
    </row>
    <row r="645" spans="2:19" ht="15" x14ac:dyDescent="0.25">
      <c r="B645" s="95"/>
      <c r="C645" s="14" t="s">
        <v>20</v>
      </c>
      <c r="D645" s="22"/>
      <c r="E645" s="22">
        <v>1</v>
      </c>
      <c r="F645" s="22">
        <v>1</v>
      </c>
      <c r="G645" s="22">
        <v>1</v>
      </c>
      <c r="H645" s="22">
        <v>1</v>
      </c>
      <c r="I645" s="22">
        <v>1</v>
      </c>
      <c r="J645" s="22">
        <v>1</v>
      </c>
      <c r="K645" s="22">
        <v>1</v>
      </c>
      <c r="L645" s="22">
        <v>1</v>
      </c>
      <c r="M645" s="22">
        <v>1</v>
      </c>
      <c r="N645" s="22">
        <v>1</v>
      </c>
      <c r="O645" s="22">
        <v>1</v>
      </c>
      <c r="P645" s="22">
        <f t="shared" si="43"/>
        <v>1</v>
      </c>
      <c r="Q645" s="76"/>
      <c r="S645" s="77"/>
    </row>
    <row r="646" spans="2:19" ht="15" x14ac:dyDescent="0.25">
      <c r="B646" s="95"/>
      <c r="C646" s="14" t="s">
        <v>107</v>
      </c>
      <c r="D646" s="22"/>
      <c r="E646" s="22"/>
      <c r="F646" s="22"/>
      <c r="G646" s="22"/>
      <c r="H646" s="22">
        <v>1</v>
      </c>
      <c r="I646" s="22">
        <v>1</v>
      </c>
      <c r="J646" s="22">
        <v>1</v>
      </c>
      <c r="K646" s="22">
        <v>1</v>
      </c>
      <c r="L646" s="22">
        <v>1</v>
      </c>
      <c r="M646" s="22">
        <v>1</v>
      </c>
      <c r="N646" s="22">
        <v>1</v>
      </c>
      <c r="O646" s="22">
        <v>1</v>
      </c>
      <c r="P646" s="22">
        <f t="shared" si="43"/>
        <v>1</v>
      </c>
      <c r="Q646" s="76"/>
      <c r="S646" s="77"/>
    </row>
    <row r="647" spans="2:19" ht="15" x14ac:dyDescent="0.25">
      <c r="B647" s="91"/>
      <c r="C647" s="14" t="s">
        <v>25</v>
      </c>
      <c r="D647" s="22"/>
      <c r="E647" s="22"/>
      <c r="F647" s="22"/>
      <c r="G647" s="22"/>
      <c r="H647" s="22"/>
      <c r="I647" s="22"/>
      <c r="J647" s="22">
        <v>1</v>
      </c>
      <c r="K647" s="22">
        <v>1</v>
      </c>
      <c r="L647" s="22">
        <v>1</v>
      </c>
      <c r="M647" s="22">
        <v>1</v>
      </c>
      <c r="N647" s="22">
        <v>1</v>
      </c>
      <c r="O647" s="22">
        <v>1</v>
      </c>
      <c r="P647" s="22">
        <f t="shared" si="43"/>
        <v>1</v>
      </c>
      <c r="Q647" s="76"/>
      <c r="S647" s="77"/>
    </row>
    <row r="648" spans="2:19" ht="15" x14ac:dyDescent="0.25">
      <c r="B648" s="92" t="s">
        <v>142</v>
      </c>
      <c r="C648" s="92"/>
      <c r="D648" s="93">
        <v>286</v>
      </c>
      <c r="E648" s="93">
        <v>288</v>
      </c>
      <c r="F648" s="93">
        <v>295</v>
      </c>
      <c r="G648" s="93">
        <v>293</v>
      </c>
      <c r="H648" s="93">
        <v>294</v>
      </c>
      <c r="I648" s="93">
        <v>298</v>
      </c>
      <c r="J648" s="93">
        <v>300</v>
      </c>
      <c r="K648" s="93">
        <v>300</v>
      </c>
      <c r="L648" s="93">
        <v>299</v>
      </c>
      <c r="M648" s="93">
        <v>303</v>
      </c>
      <c r="N648" s="93">
        <v>302</v>
      </c>
      <c r="O648" s="93">
        <v>305</v>
      </c>
      <c r="P648" s="93">
        <f t="shared" si="43"/>
        <v>296.91666666666669</v>
      </c>
      <c r="Q648" s="76"/>
      <c r="S648" s="77"/>
    </row>
    <row r="649" spans="2:19" ht="15" x14ac:dyDescent="0.25">
      <c r="B649" s="95" t="s">
        <v>30</v>
      </c>
      <c r="C649" s="14" t="s">
        <v>6</v>
      </c>
      <c r="D649" s="22">
        <v>49</v>
      </c>
      <c r="E649" s="22">
        <v>50</v>
      </c>
      <c r="F649" s="22">
        <v>50</v>
      </c>
      <c r="G649" s="22">
        <v>50</v>
      </c>
      <c r="H649" s="22">
        <v>50</v>
      </c>
      <c r="I649" s="22">
        <v>50</v>
      </c>
      <c r="J649" s="22">
        <v>50</v>
      </c>
      <c r="K649" s="22">
        <v>51</v>
      </c>
      <c r="L649" s="22">
        <v>52</v>
      </c>
      <c r="M649" s="22">
        <v>52</v>
      </c>
      <c r="N649" s="22">
        <v>52</v>
      </c>
      <c r="O649" s="22">
        <v>52</v>
      </c>
      <c r="P649" s="22">
        <f t="shared" si="43"/>
        <v>50.666666666666664</v>
      </c>
      <c r="Q649" s="76"/>
      <c r="S649" s="77"/>
    </row>
    <row r="650" spans="2:19" ht="15" x14ac:dyDescent="0.25">
      <c r="B650" s="95"/>
      <c r="C650" s="14" t="s">
        <v>4</v>
      </c>
      <c r="D650" s="22">
        <v>26</v>
      </c>
      <c r="E650" s="22">
        <v>26</v>
      </c>
      <c r="F650" s="22">
        <v>26</v>
      </c>
      <c r="G650" s="22">
        <v>26</v>
      </c>
      <c r="H650" s="22">
        <v>26</v>
      </c>
      <c r="I650" s="22">
        <v>26</v>
      </c>
      <c r="J650" s="22">
        <v>26</v>
      </c>
      <c r="K650" s="22">
        <v>26</v>
      </c>
      <c r="L650" s="22">
        <v>26</v>
      </c>
      <c r="M650" s="22">
        <v>26</v>
      </c>
      <c r="N650" s="22">
        <v>25</v>
      </c>
      <c r="O650" s="22">
        <v>25</v>
      </c>
      <c r="P650" s="22">
        <f t="shared" si="43"/>
        <v>25.833333333333332</v>
      </c>
      <c r="Q650" s="76"/>
      <c r="S650" s="77"/>
    </row>
    <row r="651" spans="2:19" ht="15" x14ac:dyDescent="0.25">
      <c r="B651" s="95"/>
      <c r="C651" s="14" t="s">
        <v>5</v>
      </c>
      <c r="D651" s="22">
        <v>21</v>
      </c>
      <c r="E651" s="22">
        <v>21</v>
      </c>
      <c r="F651" s="22">
        <v>21</v>
      </c>
      <c r="G651" s="22">
        <v>21</v>
      </c>
      <c r="H651" s="22">
        <v>21</v>
      </c>
      <c r="I651" s="22">
        <v>21</v>
      </c>
      <c r="J651" s="22">
        <v>21</v>
      </c>
      <c r="K651" s="22">
        <v>21</v>
      </c>
      <c r="L651" s="22">
        <v>21</v>
      </c>
      <c r="M651" s="22">
        <v>21</v>
      </c>
      <c r="N651" s="22">
        <v>21</v>
      </c>
      <c r="O651" s="22">
        <v>21</v>
      </c>
      <c r="P651" s="22">
        <f t="shared" si="43"/>
        <v>21</v>
      </c>
      <c r="Q651" s="76"/>
      <c r="S651" s="77"/>
    </row>
    <row r="652" spans="2:19" ht="15" x14ac:dyDescent="0.25">
      <c r="B652" s="95"/>
      <c r="C652" s="14" t="s">
        <v>9</v>
      </c>
      <c r="D652" s="22">
        <v>17</v>
      </c>
      <c r="E652" s="22">
        <v>17</v>
      </c>
      <c r="F652" s="22">
        <v>17</v>
      </c>
      <c r="G652" s="22">
        <v>17</v>
      </c>
      <c r="H652" s="22">
        <v>17</v>
      </c>
      <c r="I652" s="22">
        <v>17</v>
      </c>
      <c r="J652" s="22">
        <v>17</v>
      </c>
      <c r="K652" s="22">
        <v>17</v>
      </c>
      <c r="L652" s="22">
        <v>17</v>
      </c>
      <c r="M652" s="22">
        <v>17</v>
      </c>
      <c r="N652" s="22">
        <v>17</v>
      </c>
      <c r="O652" s="22">
        <v>17</v>
      </c>
      <c r="P652" s="22">
        <f t="shared" ref="P652:P715" si="44">AVERAGE(D652:O652)</f>
        <v>17</v>
      </c>
      <c r="Q652" s="76"/>
      <c r="S652" s="77"/>
    </row>
    <row r="653" spans="2:19" ht="15" x14ac:dyDescent="0.25">
      <c r="B653" s="95"/>
      <c r="C653" s="14" t="s">
        <v>8</v>
      </c>
      <c r="D653" s="22">
        <v>14</v>
      </c>
      <c r="E653" s="22">
        <v>14</v>
      </c>
      <c r="F653" s="22">
        <v>14</v>
      </c>
      <c r="G653" s="22">
        <v>14</v>
      </c>
      <c r="H653" s="22">
        <v>14</v>
      </c>
      <c r="I653" s="22">
        <v>14</v>
      </c>
      <c r="J653" s="22">
        <v>14</v>
      </c>
      <c r="K653" s="22">
        <v>14</v>
      </c>
      <c r="L653" s="22">
        <v>14</v>
      </c>
      <c r="M653" s="22">
        <v>14</v>
      </c>
      <c r="N653" s="22">
        <v>14</v>
      </c>
      <c r="O653" s="22">
        <v>14</v>
      </c>
      <c r="P653" s="22">
        <f t="shared" si="44"/>
        <v>14</v>
      </c>
      <c r="Q653" s="76"/>
      <c r="S653" s="77"/>
    </row>
    <row r="654" spans="2:19" ht="15" x14ac:dyDescent="0.25">
      <c r="B654" s="95"/>
      <c r="C654" s="14" t="s">
        <v>10</v>
      </c>
      <c r="D654" s="22">
        <v>12</v>
      </c>
      <c r="E654" s="22">
        <v>12</v>
      </c>
      <c r="F654" s="22">
        <v>12</v>
      </c>
      <c r="G654" s="22">
        <v>12</v>
      </c>
      <c r="H654" s="22">
        <v>12</v>
      </c>
      <c r="I654" s="22">
        <v>12</v>
      </c>
      <c r="J654" s="22">
        <v>12</v>
      </c>
      <c r="K654" s="22">
        <v>12</v>
      </c>
      <c r="L654" s="22">
        <v>12</v>
      </c>
      <c r="M654" s="22">
        <v>12</v>
      </c>
      <c r="N654" s="22">
        <v>12</v>
      </c>
      <c r="O654" s="22">
        <v>12</v>
      </c>
      <c r="P654" s="22">
        <f t="shared" si="44"/>
        <v>12</v>
      </c>
      <c r="Q654" s="76"/>
      <c r="S654" s="77"/>
    </row>
    <row r="655" spans="2:19" ht="15" x14ac:dyDescent="0.25">
      <c r="B655" s="95"/>
      <c r="C655" s="14" t="s">
        <v>19</v>
      </c>
      <c r="D655" s="22">
        <v>10</v>
      </c>
      <c r="E655" s="22">
        <v>10</v>
      </c>
      <c r="F655" s="22">
        <v>10</v>
      </c>
      <c r="G655" s="22">
        <v>10</v>
      </c>
      <c r="H655" s="22">
        <v>10</v>
      </c>
      <c r="I655" s="22">
        <v>10</v>
      </c>
      <c r="J655" s="22">
        <v>10</v>
      </c>
      <c r="K655" s="22">
        <v>10</v>
      </c>
      <c r="L655" s="22">
        <v>10</v>
      </c>
      <c r="M655" s="22">
        <v>10</v>
      </c>
      <c r="N655" s="22">
        <v>10</v>
      </c>
      <c r="O655" s="22">
        <v>10</v>
      </c>
      <c r="P655" s="22">
        <f t="shared" si="44"/>
        <v>10</v>
      </c>
      <c r="Q655" s="76"/>
      <c r="S655" s="77"/>
    </row>
    <row r="656" spans="2:19" ht="15" x14ac:dyDescent="0.25">
      <c r="B656" s="95"/>
      <c r="C656" s="14" t="s">
        <v>7</v>
      </c>
      <c r="D656" s="22">
        <v>9</v>
      </c>
      <c r="E656" s="22">
        <v>9</v>
      </c>
      <c r="F656" s="22">
        <v>9</v>
      </c>
      <c r="G656" s="22">
        <v>9</v>
      </c>
      <c r="H656" s="22">
        <v>9</v>
      </c>
      <c r="I656" s="22">
        <v>9</v>
      </c>
      <c r="J656" s="22">
        <v>9</v>
      </c>
      <c r="K656" s="22">
        <v>9</v>
      </c>
      <c r="L656" s="22">
        <v>9</v>
      </c>
      <c r="M656" s="22">
        <v>9</v>
      </c>
      <c r="N656" s="22">
        <v>9</v>
      </c>
      <c r="O656" s="22">
        <v>9</v>
      </c>
      <c r="P656" s="22">
        <f t="shared" si="44"/>
        <v>9</v>
      </c>
      <c r="Q656" s="76"/>
      <c r="S656" s="77"/>
    </row>
    <row r="657" spans="2:19" ht="15" x14ac:dyDescent="0.25">
      <c r="B657" s="95"/>
      <c r="C657" s="14" t="s">
        <v>22</v>
      </c>
      <c r="D657" s="22">
        <v>7</v>
      </c>
      <c r="E657" s="22">
        <v>7</v>
      </c>
      <c r="F657" s="22">
        <v>7</v>
      </c>
      <c r="G657" s="22">
        <v>7</v>
      </c>
      <c r="H657" s="22">
        <v>7</v>
      </c>
      <c r="I657" s="22">
        <v>7</v>
      </c>
      <c r="J657" s="22">
        <v>7</v>
      </c>
      <c r="K657" s="22">
        <v>7</v>
      </c>
      <c r="L657" s="22">
        <v>7</v>
      </c>
      <c r="M657" s="22">
        <v>7</v>
      </c>
      <c r="N657" s="22">
        <v>7</v>
      </c>
      <c r="O657" s="22">
        <v>7</v>
      </c>
      <c r="P657" s="22">
        <f t="shared" si="44"/>
        <v>7</v>
      </c>
      <c r="Q657" s="76"/>
      <c r="S657" s="77"/>
    </row>
    <row r="658" spans="2:19" ht="15" x14ac:dyDescent="0.25">
      <c r="B658" s="95"/>
      <c r="C658" s="14" t="s">
        <v>12</v>
      </c>
      <c r="D658" s="22">
        <v>5</v>
      </c>
      <c r="E658" s="22">
        <v>5</v>
      </c>
      <c r="F658" s="22">
        <v>5</v>
      </c>
      <c r="G658" s="22">
        <v>5</v>
      </c>
      <c r="H658" s="22">
        <v>5</v>
      </c>
      <c r="I658" s="22">
        <v>5</v>
      </c>
      <c r="J658" s="22">
        <v>5</v>
      </c>
      <c r="K658" s="22">
        <v>5</v>
      </c>
      <c r="L658" s="22">
        <v>6</v>
      </c>
      <c r="M658" s="22">
        <v>6</v>
      </c>
      <c r="N658" s="22">
        <v>6</v>
      </c>
      <c r="O658" s="22">
        <v>6</v>
      </c>
      <c r="P658" s="22">
        <f t="shared" si="44"/>
        <v>5.333333333333333</v>
      </c>
      <c r="Q658" s="76"/>
      <c r="S658" s="77"/>
    </row>
    <row r="659" spans="2:19" ht="15" x14ac:dyDescent="0.25">
      <c r="B659" s="95"/>
      <c r="C659" s="14" t="s">
        <v>13</v>
      </c>
      <c r="D659" s="22">
        <v>5</v>
      </c>
      <c r="E659" s="22">
        <v>5</v>
      </c>
      <c r="F659" s="22">
        <v>5</v>
      </c>
      <c r="G659" s="22">
        <v>5</v>
      </c>
      <c r="H659" s="22">
        <v>5</v>
      </c>
      <c r="I659" s="22">
        <v>5</v>
      </c>
      <c r="J659" s="22">
        <v>5</v>
      </c>
      <c r="K659" s="22">
        <v>5</v>
      </c>
      <c r="L659" s="22">
        <v>5</v>
      </c>
      <c r="M659" s="22">
        <v>5</v>
      </c>
      <c r="N659" s="22">
        <v>5</v>
      </c>
      <c r="O659" s="22">
        <v>5</v>
      </c>
      <c r="P659" s="22">
        <f t="shared" si="44"/>
        <v>5</v>
      </c>
      <c r="Q659" s="76"/>
      <c r="S659" s="77"/>
    </row>
    <row r="660" spans="2:19" ht="15" x14ac:dyDescent="0.25">
      <c r="B660" s="95"/>
      <c r="C660" s="14" t="s">
        <v>11</v>
      </c>
      <c r="D660" s="22">
        <v>3</v>
      </c>
      <c r="E660" s="22">
        <v>3</v>
      </c>
      <c r="F660" s="22">
        <v>3</v>
      </c>
      <c r="G660" s="22">
        <v>3</v>
      </c>
      <c r="H660" s="22">
        <v>3</v>
      </c>
      <c r="I660" s="22">
        <v>3</v>
      </c>
      <c r="J660" s="22">
        <v>3</v>
      </c>
      <c r="K660" s="22">
        <v>3</v>
      </c>
      <c r="L660" s="22">
        <v>3</v>
      </c>
      <c r="M660" s="22">
        <v>3</v>
      </c>
      <c r="N660" s="22">
        <v>3</v>
      </c>
      <c r="O660" s="22">
        <v>3</v>
      </c>
      <c r="P660" s="22">
        <f t="shared" si="44"/>
        <v>3</v>
      </c>
      <c r="Q660" s="76"/>
      <c r="S660" s="77"/>
    </row>
    <row r="661" spans="2:19" ht="15" x14ac:dyDescent="0.25">
      <c r="B661" s="95"/>
      <c r="C661" s="14" t="s">
        <v>20</v>
      </c>
      <c r="D661" s="22">
        <v>3</v>
      </c>
      <c r="E661" s="22">
        <v>3</v>
      </c>
      <c r="F661" s="22">
        <v>3</v>
      </c>
      <c r="G661" s="22">
        <v>3</v>
      </c>
      <c r="H661" s="22">
        <v>3</v>
      </c>
      <c r="I661" s="22">
        <v>3</v>
      </c>
      <c r="J661" s="22">
        <v>3</v>
      </c>
      <c r="K661" s="22">
        <v>3</v>
      </c>
      <c r="L661" s="22">
        <v>3</v>
      </c>
      <c r="M661" s="22">
        <v>3</v>
      </c>
      <c r="N661" s="22">
        <v>3</v>
      </c>
      <c r="O661" s="22">
        <v>3</v>
      </c>
      <c r="P661" s="22">
        <f t="shared" si="44"/>
        <v>3</v>
      </c>
      <c r="Q661" s="76"/>
      <c r="S661" s="77"/>
    </row>
    <row r="662" spans="2:19" ht="15" x14ac:dyDescent="0.25">
      <c r="B662" s="95"/>
      <c r="C662" s="14" t="s">
        <v>15</v>
      </c>
      <c r="D662" s="22">
        <v>3</v>
      </c>
      <c r="E662" s="22">
        <v>3</v>
      </c>
      <c r="F662" s="22">
        <v>3</v>
      </c>
      <c r="G662" s="22">
        <v>3</v>
      </c>
      <c r="H662" s="22">
        <v>3</v>
      </c>
      <c r="I662" s="22">
        <v>3</v>
      </c>
      <c r="J662" s="22">
        <v>3</v>
      </c>
      <c r="K662" s="22">
        <v>3</v>
      </c>
      <c r="L662" s="22">
        <v>3</v>
      </c>
      <c r="M662" s="22">
        <v>3</v>
      </c>
      <c r="N662" s="22">
        <v>3</v>
      </c>
      <c r="O662" s="22">
        <v>3</v>
      </c>
      <c r="P662" s="22">
        <f t="shared" si="44"/>
        <v>3</v>
      </c>
      <c r="Q662" s="76"/>
      <c r="S662" s="77"/>
    </row>
    <row r="663" spans="2:19" ht="15" x14ac:dyDescent="0.25">
      <c r="B663" s="95"/>
      <c r="C663" s="14" t="s">
        <v>24</v>
      </c>
      <c r="D663" s="22">
        <v>3</v>
      </c>
      <c r="E663" s="22">
        <v>3</v>
      </c>
      <c r="F663" s="22">
        <v>3</v>
      </c>
      <c r="G663" s="22">
        <v>3</v>
      </c>
      <c r="H663" s="22">
        <v>3</v>
      </c>
      <c r="I663" s="22">
        <v>3</v>
      </c>
      <c r="J663" s="22">
        <v>3</v>
      </c>
      <c r="K663" s="22">
        <v>3</v>
      </c>
      <c r="L663" s="22">
        <v>3</v>
      </c>
      <c r="M663" s="22">
        <v>3</v>
      </c>
      <c r="N663" s="22">
        <v>3</v>
      </c>
      <c r="O663" s="22">
        <v>3</v>
      </c>
      <c r="P663" s="22">
        <f t="shared" si="44"/>
        <v>3</v>
      </c>
      <c r="Q663" s="76"/>
      <c r="S663" s="77"/>
    </row>
    <row r="664" spans="2:19" ht="15" x14ac:dyDescent="0.25">
      <c r="B664" s="95"/>
      <c r="C664" s="14" t="s">
        <v>21</v>
      </c>
      <c r="D664" s="22">
        <v>2</v>
      </c>
      <c r="E664" s="22">
        <v>2</v>
      </c>
      <c r="F664" s="22">
        <v>2</v>
      </c>
      <c r="G664" s="22">
        <v>2</v>
      </c>
      <c r="H664" s="22">
        <v>2</v>
      </c>
      <c r="I664" s="22">
        <v>2</v>
      </c>
      <c r="J664" s="22">
        <v>2</v>
      </c>
      <c r="K664" s="22">
        <v>2</v>
      </c>
      <c r="L664" s="22">
        <v>2</v>
      </c>
      <c r="M664" s="22">
        <v>2</v>
      </c>
      <c r="N664" s="22">
        <v>2</v>
      </c>
      <c r="O664" s="22">
        <v>2</v>
      </c>
      <c r="P664" s="22">
        <f t="shared" si="44"/>
        <v>2</v>
      </c>
      <c r="Q664" s="76"/>
      <c r="S664" s="77"/>
    </row>
    <row r="665" spans="2:19" ht="15" x14ac:dyDescent="0.25">
      <c r="B665" s="95"/>
      <c r="C665" s="14" t="s">
        <v>23</v>
      </c>
      <c r="D665" s="22">
        <v>2</v>
      </c>
      <c r="E665" s="22">
        <v>2</v>
      </c>
      <c r="F665" s="22">
        <v>2</v>
      </c>
      <c r="G665" s="22">
        <v>2</v>
      </c>
      <c r="H665" s="22">
        <v>2</v>
      </c>
      <c r="I665" s="22">
        <v>2</v>
      </c>
      <c r="J665" s="22">
        <v>2</v>
      </c>
      <c r="K665" s="22">
        <v>2</v>
      </c>
      <c r="L665" s="22">
        <v>2</v>
      </c>
      <c r="M665" s="22">
        <v>2</v>
      </c>
      <c r="N665" s="22">
        <v>2</v>
      </c>
      <c r="O665" s="22">
        <v>2</v>
      </c>
      <c r="P665" s="22">
        <f t="shared" si="44"/>
        <v>2</v>
      </c>
      <c r="Q665" s="76"/>
      <c r="S665" s="77"/>
    </row>
    <row r="666" spans="2:19" ht="15" x14ac:dyDescent="0.25">
      <c r="B666" s="95"/>
      <c r="C666" s="14" t="s">
        <v>16</v>
      </c>
      <c r="D666" s="22">
        <v>2</v>
      </c>
      <c r="E666" s="22">
        <v>2</v>
      </c>
      <c r="F666" s="22">
        <v>2</v>
      </c>
      <c r="G666" s="22">
        <v>2</v>
      </c>
      <c r="H666" s="22">
        <v>2</v>
      </c>
      <c r="I666" s="22">
        <v>2</v>
      </c>
      <c r="J666" s="22">
        <v>2</v>
      </c>
      <c r="K666" s="22">
        <v>2</v>
      </c>
      <c r="L666" s="22">
        <v>2</v>
      </c>
      <c r="M666" s="22">
        <v>2</v>
      </c>
      <c r="N666" s="22">
        <v>2</v>
      </c>
      <c r="O666" s="22">
        <v>2</v>
      </c>
      <c r="P666" s="22">
        <f t="shared" si="44"/>
        <v>2</v>
      </c>
      <c r="Q666" s="76"/>
      <c r="S666" s="77"/>
    </row>
    <row r="667" spans="2:19" ht="15" x14ac:dyDescent="0.25">
      <c r="B667" s="95"/>
      <c r="C667" s="14" t="s">
        <v>17</v>
      </c>
      <c r="D667" s="22">
        <v>1</v>
      </c>
      <c r="E667" s="22">
        <v>1</v>
      </c>
      <c r="F667" s="22">
        <v>1</v>
      </c>
      <c r="G667" s="22">
        <v>1</v>
      </c>
      <c r="H667" s="22">
        <v>1</v>
      </c>
      <c r="I667" s="22">
        <v>1</v>
      </c>
      <c r="J667" s="22">
        <v>1</v>
      </c>
      <c r="K667" s="22">
        <v>1</v>
      </c>
      <c r="L667" s="22">
        <v>1</v>
      </c>
      <c r="M667" s="22">
        <v>1</v>
      </c>
      <c r="N667" s="22">
        <v>1</v>
      </c>
      <c r="O667" s="22">
        <v>1</v>
      </c>
      <c r="P667" s="22">
        <f t="shared" si="44"/>
        <v>1</v>
      </c>
      <c r="Q667" s="76"/>
      <c r="S667" s="77"/>
    </row>
    <row r="668" spans="2:19" ht="15" x14ac:dyDescent="0.25">
      <c r="B668" s="95"/>
      <c r="C668" s="14" t="s">
        <v>26</v>
      </c>
      <c r="D668" s="22">
        <v>1</v>
      </c>
      <c r="E668" s="22">
        <v>1</v>
      </c>
      <c r="F668" s="22">
        <v>1</v>
      </c>
      <c r="G668" s="22">
        <v>1</v>
      </c>
      <c r="H668" s="22">
        <v>1</v>
      </c>
      <c r="I668" s="22">
        <v>1</v>
      </c>
      <c r="J668" s="22">
        <v>1</v>
      </c>
      <c r="K668" s="22">
        <v>1</v>
      </c>
      <c r="L668" s="22">
        <v>1</v>
      </c>
      <c r="M668" s="22">
        <v>1</v>
      </c>
      <c r="N668" s="22">
        <v>1</v>
      </c>
      <c r="O668" s="22">
        <v>1</v>
      </c>
      <c r="P668" s="22">
        <f t="shared" si="44"/>
        <v>1</v>
      </c>
      <c r="Q668" s="76"/>
      <c r="S668" s="77"/>
    </row>
    <row r="669" spans="2:19" ht="15" x14ac:dyDescent="0.25">
      <c r="B669" s="91"/>
      <c r="C669" s="14" t="s">
        <v>25</v>
      </c>
      <c r="D669" s="22">
        <v>1</v>
      </c>
      <c r="E669" s="22">
        <v>1</v>
      </c>
      <c r="F669" s="22">
        <v>1</v>
      </c>
      <c r="G669" s="22">
        <v>1</v>
      </c>
      <c r="H669" s="22">
        <v>1</v>
      </c>
      <c r="I669" s="22">
        <v>1</v>
      </c>
      <c r="J669" s="22">
        <v>1</v>
      </c>
      <c r="K669" s="22">
        <v>1</v>
      </c>
      <c r="L669" s="22">
        <v>1</v>
      </c>
      <c r="M669" s="22">
        <v>1</v>
      </c>
      <c r="N669" s="22">
        <v>1</v>
      </c>
      <c r="O669" s="22">
        <v>1</v>
      </c>
      <c r="P669" s="22">
        <f t="shared" si="44"/>
        <v>1</v>
      </c>
      <c r="Q669" s="76"/>
      <c r="S669" s="77"/>
    </row>
    <row r="670" spans="2:19" ht="15" x14ac:dyDescent="0.25">
      <c r="B670" s="92" t="s">
        <v>143</v>
      </c>
      <c r="C670" s="92"/>
      <c r="D670" s="93">
        <v>196</v>
      </c>
      <c r="E670" s="93">
        <v>197</v>
      </c>
      <c r="F670" s="93">
        <v>197</v>
      </c>
      <c r="G670" s="93">
        <v>197</v>
      </c>
      <c r="H670" s="93">
        <v>197</v>
      </c>
      <c r="I670" s="93">
        <v>197</v>
      </c>
      <c r="J670" s="93">
        <v>197</v>
      </c>
      <c r="K670" s="93">
        <v>198</v>
      </c>
      <c r="L670" s="93">
        <v>200</v>
      </c>
      <c r="M670" s="93">
        <v>200</v>
      </c>
      <c r="N670" s="93">
        <v>199</v>
      </c>
      <c r="O670" s="93">
        <v>199</v>
      </c>
      <c r="P670" s="93">
        <f t="shared" si="44"/>
        <v>197.83333333333334</v>
      </c>
      <c r="Q670" s="76"/>
      <c r="S670" s="77"/>
    </row>
    <row r="671" spans="2:19" ht="15" x14ac:dyDescent="0.25">
      <c r="B671" s="95" t="s">
        <v>56</v>
      </c>
      <c r="C671" s="14" t="s">
        <v>4</v>
      </c>
      <c r="D671" s="22">
        <v>17</v>
      </c>
      <c r="E671" s="22">
        <v>18</v>
      </c>
      <c r="F671" s="22">
        <v>18</v>
      </c>
      <c r="G671" s="22">
        <v>21</v>
      </c>
      <c r="H671" s="22">
        <v>21</v>
      </c>
      <c r="I671" s="22">
        <v>21</v>
      </c>
      <c r="J671" s="22">
        <v>21</v>
      </c>
      <c r="K671" s="22">
        <v>21</v>
      </c>
      <c r="L671" s="22">
        <v>22</v>
      </c>
      <c r="M671" s="22">
        <v>23</v>
      </c>
      <c r="N671" s="22">
        <v>24</v>
      </c>
      <c r="O671" s="22">
        <v>24</v>
      </c>
      <c r="P671" s="22">
        <f t="shared" si="44"/>
        <v>20.916666666666668</v>
      </c>
      <c r="Q671" s="76"/>
      <c r="S671" s="77"/>
    </row>
    <row r="672" spans="2:19" ht="15" x14ac:dyDescent="0.25">
      <c r="B672" s="95"/>
      <c r="C672" s="14" t="s">
        <v>5</v>
      </c>
      <c r="D672" s="22">
        <v>12</v>
      </c>
      <c r="E672" s="22">
        <v>12</v>
      </c>
      <c r="F672" s="22">
        <v>14</v>
      </c>
      <c r="G672" s="22">
        <v>21</v>
      </c>
      <c r="H672" s="22">
        <v>21</v>
      </c>
      <c r="I672" s="22">
        <v>21</v>
      </c>
      <c r="J672" s="22">
        <v>21</v>
      </c>
      <c r="K672" s="22">
        <v>21</v>
      </c>
      <c r="L672" s="22">
        <v>21</v>
      </c>
      <c r="M672" s="22">
        <v>21</v>
      </c>
      <c r="N672" s="22">
        <v>24</v>
      </c>
      <c r="O672" s="22">
        <v>24</v>
      </c>
      <c r="P672" s="22">
        <f t="shared" si="44"/>
        <v>19.416666666666668</v>
      </c>
      <c r="Q672" s="76"/>
      <c r="S672" s="77"/>
    </row>
    <row r="673" spans="2:19" ht="15" x14ac:dyDescent="0.25">
      <c r="B673" s="95"/>
      <c r="C673" s="14" t="s">
        <v>10</v>
      </c>
      <c r="D673" s="22">
        <v>5</v>
      </c>
      <c r="E673" s="22">
        <v>5</v>
      </c>
      <c r="F673" s="22">
        <v>5</v>
      </c>
      <c r="G673" s="22">
        <v>6</v>
      </c>
      <c r="H673" s="22">
        <v>6</v>
      </c>
      <c r="I673" s="22">
        <v>6</v>
      </c>
      <c r="J673" s="22">
        <v>6</v>
      </c>
      <c r="K673" s="22">
        <v>6</v>
      </c>
      <c r="L673" s="22">
        <v>6</v>
      </c>
      <c r="M673" s="22">
        <v>6</v>
      </c>
      <c r="N673" s="22">
        <v>7</v>
      </c>
      <c r="O673" s="22">
        <v>7</v>
      </c>
      <c r="P673" s="22">
        <f t="shared" si="44"/>
        <v>5.916666666666667</v>
      </c>
      <c r="Q673" s="76"/>
      <c r="S673" s="77"/>
    </row>
    <row r="674" spans="2:19" ht="15" x14ac:dyDescent="0.25">
      <c r="B674" s="95"/>
      <c r="C674" s="14" t="s">
        <v>8</v>
      </c>
      <c r="D674" s="22">
        <v>4</v>
      </c>
      <c r="E674" s="22">
        <v>5</v>
      </c>
      <c r="F674" s="22">
        <v>5</v>
      </c>
      <c r="G674" s="22">
        <v>6</v>
      </c>
      <c r="H674" s="22">
        <v>6</v>
      </c>
      <c r="I674" s="22">
        <v>6</v>
      </c>
      <c r="J674" s="22">
        <v>6</v>
      </c>
      <c r="K674" s="22">
        <v>6</v>
      </c>
      <c r="L674" s="22">
        <v>8</v>
      </c>
      <c r="M674" s="22">
        <v>6</v>
      </c>
      <c r="N674" s="22">
        <v>6</v>
      </c>
      <c r="O674" s="22">
        <v>6</v>
      </c>
      <c r="P674" s="22">
        <f t="shared" si="44"/>
        <v>5.833333333333333</v>
      </c>
      <c r="Q674" s="76"/>
      <c r="S674" s="77"/>
    </row>
    <row r="675" spans="2:19" ht="15" x14ac:dyDescent="0.25">
      <c r="B675" s="95"/>
      <c r="C675" s="14" t="s">
        <v>6</v>
      </c>
      <c r="D675" s="22">
        <v>3</v>
      </c>
      <c r="E675" s="22">
        <v>3</v>
      </c>
      <c r="F675" s="22">
        <v>3</v>
      </c>
      <c r="G675" s="22">
        <v>4</v>
      </c>
      <c r="H675" s="22">
        <v>5</v>
      </c>
      <c r="I675" s="22">
        <v>5</v>
      </c>
      <c r="J675" s="22">
        <v>5</v>
      </c>
      <c r="K675" s="22">
        <v>5</v>
      </c>
      <c r="L675" s="22">
        <v>5</v>
      </c>
      <c r="M675" s="22">
        <v>5</v>
      </c>
      <c r="N675" s="22">
        <v>6</v>
      </c>
      <c r="O675" s="22">
        <v>6</v>
      </c>
      <c r="P675" s="22">
        <f t="shared" si="44"/>
        <v>4.583333333333333</v>
      </c>
      <c r="Q675" s="76"/>
      <c r="S675" s="77"/>
    </row>
    <row r="676" spans="2:19" ht="15" x14ac:dyDescent="0.25">
      <c r="B676" s="95"/>
      <c r="C676" s="14" t="s">
        <v>11</v>
      </c>
      <c r="D676" s="22">
        <v>3</v>
      </c>
      <c r="E676" s="22">
        <v>4</v>
      </c>
      <c r="F676" s="22">
        <v>4</v>
      </c>
      <c r="G676" s="22">
        <v>4</v>
      </c>
      <c r="H676" s="22">
        <v>4</v>
      </c>
      <c r="I676" s="22">
        <v>4</v>
      </c>
      <c r="J676" s="22">
        <v>4</v>
      </c>
      <c r="K676" s="22">
        <v>4</v>
      </c>
      <c r="L676" s="22">
        <v>4</v>
      </c>
      <c r="M676" s="22">
        <v>4</v>
      </c>
      <c r="N676" s="22">
        <v>4</v>
      </c>
      <c r="O676" s="22">
        <v>4</v>
      </c>
      <c r="P676" s="93">
        <f t="shared" si="44"/>
        <v>3.9166666666666665</v>
      </c>
      <c r="Q676" s="76"/>
      <c r="S676" s="77"/>
    </row>
    <row r="677" spans="2:19" ht="15" x14ac:dyDescent="0.25">
      <c r="B677" s="95"/>
      <c r="C677" s="14" t="s">
        <v>13</v>
      </c>
      <c r="D677" s="22">
        <v>1</v>
      </c>
      <c r="E677" s="22">
        <v>1</v>
      </c>
      <c r="F677" s="22">
        <v>1</v>
      </c>
      <c r="G677" s="22">
        <v>2</v>
      </c>
      <c r="H677" s="22">
        <v>3</v>
      </c>
      <c r="I677" s="22">
        <v>3</v>
      </c>
      <c r="J677" s="22">
        <v>3</v>
      </c>
      <c r="K677" s="22">
        <v>3</v>
      </c>
      <c r="L677" s="22">
        <v>3</v>
      </c>
      <c r="M677" s="22">
        <v>3</v>
      </c>
      <c r="N677" s="22">
        <v>3</v>
      </c>
      <c r="O677" s="22">
        <v>3</v>
      </c>
      <c r="P677" s="22">
        <f t="shared" si="44"/>
        <v>2.4166666666666665</v>
      </c>
      <c r="Q677" s="76"/>
      <c r="S677" s="77"/>
    </row>
    <row r="678" spans="2:19" ht="15" x14ac:dyDescent="0.25">
      <c r="B678" s="91"/>
      <c r="C678" s="14" t="s">
        <v>15</v>
      </c>
      <c r="D678" s="22">
        <v>1</v>
      </c>
      <c r="E678" s="22">
        <v>1</v>
      </c>
      <c r="F678" s="22">
        <v>1</v>
      </c>
      <c r="G678" s="22">
        <v>2</v>
      </c>
      <c r="H678" s="22">
        <v>2</v>
      </c>
      <c r="I678" s="22">
        <v>2</v>
      </c>
      <c r="J678" s="22">
        <v>2</v>
      </c>
      <c r="K678" s="22">
        <v>2</v>
      </c>
      <c r="L678" s="22">
        <v>2</v>
      </c>
      <c r="M678" s="22">
        <v>2</v>
      </c>
      <c r="N678" s="22">
        <v>2</v>
      </c>
      <c r="O678" s="22">
        <v>2</v>
      </c>
      <c r="P678" s="22">
        <f t="shared" si="44"/>
        <v>1.75</v>
      </c>
      <c r="Q678" s="76"/>
      <c r="S678" s="77"/>
    </row>
    <row r="679" spans="2:19" ht="15" x14ac:dyDescent="0.25">
      <c r="B679" s="92" t="s">
        <v>147</v>
      </c>
      <c r="C679" s="92"/>
      <c r="D679" s="93">
        <v>46</v>
      </c>
      <c r="E679" s="93">
        <v>49</v>
      </c>
      <c r="F679" s="93">
        <v>51</v>
      </c>
      <c r="G679" s="93">
        <v>66</v>
      </c>
      <c r="H679" s="93">
        <v>68</v>
      </c>
      <c r="I679" s="93">
        <v>68</v>
      </c>
      <c r="J679" s="93">
        <v>68</v>
      </c>
      <c r="K679" s="93">
        <v>68</v>
      </c>
      <c r="L679" s="93">
        <v>71</v>
      </c>
      <c r="M679" s="93">
        <v>70</v>
      </c>
      <c r="N679" s="93">
        <v>76</v>
      </c>
      <c r="O679" s="93">
        <v>76</v>
      </c>
      <c r="P679" s="22">
        <f t="shared" si="44"/>
        <v>64.75</v>
      </c>
      <c r="Q679" s="76"/>
      <c r="S679" s="77"/>
    </row>
    <row r="680" spans="2:19" ht="15" x14ac:dyDescent="0.25">
      <c r="B680" s="95" t="s">
        <v>60</v>
      </c>
      <c r="C680" s="14" t="s">
        <v>12</v>
      </c>
      <c r="D680" s="22">
        <v>42</v>
      </c>
      <c r="E680" s="22">
        <v>42</v>
      </c>
      <c r="F680" s="22">
        <v>42</v>
      </c>
      <c r="G680" s="22">
        <v>38</v>
      </c>
      <c r="H680" s="22">
        <v>38</v>
      </c>
      <c r="I680" s="22">
        <v>38</v>
      </c>
      <c r="J680" s="22">
        <v>38</v>
      </c>
      <c r="K680" s="22">
        <v>42</v>
      </c>
      <c r="L680" s="22">
        <v>42</v>
      </c>
      <c r="M680" s="22">
        <v>42</v>
      </c>
      <c r="N680" s="22">
        <v>42</v>
      </c>
      <c r="O680" s="22">
        <v>42</v>
      </c>
      <c r="P680" s="22">
        <f t="shared" si="44"/>
        <v>40.666666666666664</v>
      </c>
      <c r="Q680" s="76"/>
      <c r="S680" s="77"/>
    </row>
    <row r="681" spans="2:19" ht="15" x14ac:dyDescent="0.25">
      <c r="B681" s="95"/>
      <c r="C681" s="14" t="s">
        <v>26</v>
      </c>
      <c r="D681" s="22">
        <v>5</v>
      </c>
      <c r="E681" s="22">
        <v>5</v>
      </c>
      <c r="F681" s="22">
        <v>5</v>
      </c>
      <c r="G681" s="22">
        <v>5</v>
      </c>
      <c r="H681" s="22">
        <v>5</v>
      </c>
      <c r="I681" s="22">
        <v>5</v>
      </c>
      <c r="J681" s="22">
        <v>5</v>
      </c>
      <c r="K681" s="22">
        <v>5</v>
      </c>
      <c r="L681" s="22">
        <v>5</v>
      </c>
      <c r="M681" s="22">
        <v>5</v>
      </c>
      <c r="N681" s="22">
        <v>5</v>
      </c>
      <c r="O681" s="22">
        <v>5</v>
      </c>
      <c r="P681" s="22">
        <f t="shared" si="44"/>
        <v>5</v>
      </c>
      <c r="Q681" s="76"/>
      <c r="S681" s="77"/>
    </row>
    <row r="682" spans="2:19" ht="15" x14ac:dyDescent="0.25">
      <c r="B682" s="95"/>
      <c r="C682" s="14" t="s">
        <v>9</v>
      </c>
      <c r="D682" s="22">
        <v>2</v>
      </c>
      <c r="E682" s="22">
        <v>2</v>
      </c>
      <c r="F682" s="22">
        <v>2</v>
      </c>
      <c r="G682" s="22">
        <v>2</v>
      </c>
      <c r="H682" s="22">
        <v>2</v>
      </c>
      <c r="I682" s="22">
        <v>2</v>
      </c>
      <c r="J682" s="22">
        <v>2</v>
      </c>
      <c r="K682" s="22">
        <v>2</v>
      </c>
      <c r="L682" s="22">
        <v>2</v>
      </c>
      <c r="M682" s="22">
        <v>2</v>
      </c>
      <c r="N682" s="22">
        <v>2</v>
      </c>
      <c r="O682" s="22">
        <v>2</v>
      </c>
      <c r="P682" s="22">
        <f t="shared" si="44"/>
        <v>2</v>
      </c>
      <c r="Q682" s="76"/>
      <c r="S682" s="77"/>
    </row>
    <row r="683" spans="2:19" ht="15" x14ac:dyDescent="0.25">
      <c r="B683" s="95"/>
      <c r="C683" s="14" t="s">
        <v>4</v>
      </c>
      <c r="D683" s="22">
        <v>2</v>
      </c>
      <c r="E683" s="22">
        <v>2</v>
      </c>
      <c r="F683" s="22">
        <v>2</v>
      </c>
      <c r="G683" s="22">
        <v>2</v>
      </c>
      <c r="H683" s="22">
        <v>2</v>
      </c>
      <c r="I683" s="22">
        <v>2</v>
      </c>
      <c r="J683" s="22">
        <v>2</v>
      </c>
      <c r="K683" s="22">
        <v>2</v>
      </c>
      <c r="L683" s="22">
        <v>2</v>
      </c>
      <c r="M683" s="22">
        <v>2</v>
      </c>
      <c r="N683" s="22">
        <v>2</v>
      </c>
      <c r="O683" s="22">
        <v>2</v>
      </c>
      <c r="P683" s="22">
        <f t="shared" si="44"/>
        <v>2</v>
      </c>
      <c r="Q683" s="76"/>
      <c r="S683" s="77"/>
    </row>
    <row r="684" spans="2:19" ht="15" x14ac:dyDescent="0.25">
      <c r="B684" s="91"/>
      <c r="C684" s="14" t="s">
        <v>24</v>
      </c>
      <c r="D684" s="22">
        <v>1</v>
      </c>
      <c r="E684" s="22">
        <v>1</v>
      </c>
      <c r="F684" s="22">
        <v>1</v>
      </c>
      <c r="G684" s="22">
        <v>1</v>
      </c>
      <c r="H684" s="22">
        <v>1</v>
      </c>
      <c r="I684" s="22">
        <v>1</v>
      </c>
      <c r="J684" s="22">
        <v>1</v>
      </c>
      <c r="K684" s="22">
        <v>1</v>
      </c>
      <c r="L684" s="22">
        <v>1</v>
      </c>
      <c r="M684" s="22">
        <v>1</v>
      </c>
      <c r="N684" s="22">
        <v>1</v>
      </c>
      <c r="O684" s="22">
        <v>1</v>
      </c>
      <c r="P684" s="22">
        <f t="shared" si="44"/>
        <v>1</v>
      </c>
      <c r="Q684" s="76"/>
      <c r="S684" s="77"/>
    </row>
    <row r="685" spans="2:19" ht="15" x14ac:dyDescent="0.25">
      <c r="B685" s="92" t="s">
        <v>144</v>
      </c>
      <c r="C685" s="92"/>
      <c r="D685" s="93">
        <v>52</v>
      </c>
      <c r="E685" s="93">
        <v>52</v>
      </c>
      <c r="F685" s="93">
        <v>52</v>
      </c>
      <c r="G685" s="93">
        <v>48</v>
      </c>
      <c r="H685" s="93">
        <v>48</v>
      </c>
      <c r="I685" s="93">
        <v>48</v>
      </c>
      <c r="J685" s="93">
        <v>48</v>
      </c>
      <c r="K685" s="93">
        <v>52</v>
      </c>
      <c r="L685" s="93">
        <v>52</v>
      </c>
      <c r="M685" s="93">
        <v>52</v>
      </c>
      <c r="N685" s="93">
        <v>52</v>
      </c>
      <c r="O685" s="93">
        <v>52</v>
      </c>
      <c r="P685" s="22">
        <f t="shared" si="44"/>
        <v>50.666666666666664</v>
      </c>
      <c r="Q685" s="76"/>
      <c r="S685" s="77"/>
    </row>
    <row r="686" spans="2:19" ht="15" x14ac:dyDescent="0.25">
      <c r="B686" s="95" t="s">
        <v>58</v>
      </c>
      <c r="C686" s="14" t="s">
        <v>9</v>
      </c>
      <c r="D686" s="22">
        <v>19</v>
      </c>
      <c r="E686" s="22">
        <v>19</v>
      </c>
      <c r="F686" s="22">
        <v>19</v>
      </c>
      <c r="G686" s="22">
        <v>19</v>
      </c>
      <c r="H686" s="22">
        <v>19</v>
      </c>
      <c r="I686" s="22">
        <v>19</v>
      </c>
      <c r="J686" s="22">
        <v>19</v>
      </c>
      <c r="K686" s="22">
        <v>19</v>
      </c>
      <c r="L686" s="22">
        <v>19</v>
      </c>
      <c r="M686" s="22">
        <v>19</v>
      </c>
      <c r="N686" s="22">
        <v>19</v>
      </c>
      <c r="O686" s="22">
        <v>19</v>
      </c>
      <c r="P686" s="22">
        <f t="shared" si="44"/>
        <v>19</v>
      </c>
      <c r="Q686" s="76"/>
      <c r="S686" s="77"/>
    </row>
    <row r="687" spans="2:19" ht="15" x14ac:dyDescent="0.25">
      <c r="B687" s="95"/>
      <c r="C687" s="14" t="s">
        <v>5</v>
      </c>
      <c r="D687" s="22">
        <v>17</v>
      </c>
      <c r="E687" s="22">
        <v>17</v>
      </c>
      <c r="F687" s="22">
        <v>17</v>
      </c>
      <c r="G687" s="22">
        <v>18</v>
      </c>
      <c r="H687" s="22">
        <v>18</v>
      </c>
      <c r="I687" s="22">
        <v>18</v>
      </c>
      <c r="J687" s="22">
        <v>18</v>
      </c>
      <c r="K687" s="22">
        <v>18</v>
      </c>
      <c r="L687" s="22">
        <v>18</v>
      </c>
      <c r="M687" s="22">
        <v>18</v>
      </c>
      <c r="N687" s="22">
        <v>18</v>
      </c>
      <c r="O687" s="22">
        <v>18</v>
      </c>
      <c r="P687" s="22">
        <f t="shared" si="44"/>
        <v>17.75</v>
      </c>
      <c r="Q687" s="76"/>
      <c r="S687" s="77"/>
    </row>
    <row r="688" spans="2:19" ht="15" x14ac:dyDescent="0.25">
      <c r="B688" s="95"/>
      <c r="C688" s="14" t="s">
        <v>6</v>
      </c>
      <c r="D688" s="22">
        <v>3</v>
      </c>
      <c r="E688" s="22">
        <v>3</v>
      </c>
      <c r="F688" s="22">
        <v>3</v>
      </c>
      <c r="G688" s="22">
        <v>3</v>
      </c>
      <c r="H688" s="22">
        <v>3</v>
      </c>
      <c r="I688" s="22">
        <v>3</v>
      </c>
      <c r="J688" s="22">
        <v>3</v>
      </c>
      <c r="K688" s="22">
        <v>3</v>
      </c>
      <c r="L688" s="22">
        <v>3</v>
      </c>
      <c r="M688" s="22">
        <v>3</v>
      </c>
      <c r="N688" s="22">
        <v>3</v>
      </c>
      <c r="O688" s="22">
        <v>3</v>
      </c>
      <c r="P688" s="22">
        <f t="shared" si="44"/>
        <v>3</v>
      </c>
      <c r="Q688" s="76"/>
      <c r="S688" s="77"/>
    </row>
    <row r="689" spans="2:19" ht="15" x14ac:dyDescent="0.25">
      <c r="B689" s="95"/>
      <c r="C689" s="14" t="s">
        <v>4</v>
      </c>
      <c r="D689" s="22">
        <v>3</v>
      </c>
      <c r="E689" s="22">
        <v>3</v>
      </c>
      <c r="F689" s="22">
        <v>3</v>
      </c>
      <c r="G689" s="22">
        <v>3</v>
      </c>
      <c r="H689" s="22">
        <v>3</v>
      </c>
      <c r="I689" s="22">
        <v>3</v>
      </c>
      <c r="J689" s="22">
        <v>3</v>
      </c>
      <c r="K689" s="22">
        <v>3</v>
      </c>
      <c r="L689" s="22">
        <v>2</v>
      </c>
      <c r="M689" s="22">
        <v>2</v>
      </c>
      <c r="N689" s="22">
        <v>2</v>
      </c>
      <c r="O689" s="22">
        <v>2</v>
      </c>
      <c r="P689" s="22">
        <f t="shared" si="44"/>
        <v>2.6666666666666665</v>
      </c>
      <c r="Q689" s="76"/>
      <c r="S689" s="77"/>
    </row>
    <row r="690" spans="2:19" ht="15" x14ac:dyDescent="0.25">
      <c r="B690" s="95"/>
      <c r="C690" s="14" t="s">
        <v>8</v>
      </c>
      <c r="D690" s="22">
        <v>2</v>
      </c>
      <c r="E690" s="22">
        <v>2</v>
      </c>
      <c r="F690" s="22">
        <v>2</v>
      </c>
      <c r="G690" s="22">
        <v>2</v>
      </c>
      <c r="H690" s="22">
        <v>2</v>
      </c>
      <c r="I690" s="22">
        <v>2</v>
      </c>
      <c r="J690" s="22">
        <v>2</v>
      </c>
      <c r="K690" s="22">
        <v>2</v>
      </c>
      <c r="L690" s="22">
        <v>2</v>
      </c>
      <c r="M690" s="22">
        <v>2</v>
      </c>
      <c r="N690" s="22">
        <v>2</v>
      </c>
      <c r="O690" s="22">
        <v>2</v>
      </c>
      <c r="P690" s="93">
        <f t="shared" si="44"/>
        <v>2</v>
      </c>
      <c r="Q690" s="76"/>
      <c r="S690" s="77"/>
    </row>
    <row r="691" spans="2:19" ht="15" x14ac:dyDescent="0.25">
      <c r="B691" s="95"/>
      <c r="C691" s="14" t="s">
        <v>14</v>
      </c>
      <c r="D691" s="22">
        <v>2</v>
      </c>
      <c r="E691" s="22">
        <v>2</v>
      </c>
      <c r="F691" s="22">
        <v>2</v>
      </c>
      <c r="G691" s="22">
        <v>2</v>
      </c>
      <c r="H691" s="22">
        <v>2</v>
      </c>
      <c r="I691" s="22">
        <v>2</v>
      </c>
      <c r="J691" s="22">
        <v>2</v>
      </c>
      <c r="K691" s="22">
        <v>2</v>
      </c>
      <c r="L691" s="22">
        <v>2</v>
      </c>
      <c r="M691" s="22">
        <v>2</v>
      </c>
      <c r="N691" s="22">
        <v>2</v>
      </c>
      <c r="O691" s="22">
        <v>2</v>
      </c>
      <c r="P691" s="22">
        <f t="shared" si="44"/>
        <v>2</v>
      </c>
      <c r="Q691" s="76"/>
      <c r="S691" s="77"/>
    </row>
    <row r="692" spans="2:19" ht="15" x14ac:dyDescent="0.25">
      <c r="B692" s="95"/>
      <c r="C692" s="14" t="s">
        <v>12</v>
      </c>
      <c r="D692" s="22">
        <v>2</v>
      </c>
      <c r="E692" s="22">
        <v>2</v>
      </c>
      <c r="F692" s="22">
        <v>2</v>
      </c>
      <c r="G692" s="22">
        <v>2</v>
      </c>
      <c r="H692" s="22">
        <v>2</v>
      </c>
      <c r="I692" s="22">
        <v>2</v>
      </c>
      <c r="J692" s="22">
        <v>2</v>
      </c>
      <c r="K692" s="22">
        <v>2</v>
      </c>
      <c r="L692" s="22">
        <v>2</v>
      </c>
      <c r="M692" s="22">
        <v>2</v>
      </c>
      <c r="N692" s="22">
        <v>2</v>
      </c>
      <c r="O692" s="22">
        <v>2</v>
      </c>
      <c r="P692" s="22">
        <f t="shared" si="44"/>
        <v>2</v>
      </c>
      <c r="Q692" s="76"/>
      <c r="S692" s="77"/>
    </row>
    <row r="693" spans="2:19" ht="15" x14ac:dyDescent="0.25">
      <c r="B693" s="95"/>
      <c r="C693" s="14" t="s">
        <v>11</v>
      </c>
      <c r="D693" s="22">
        <v>1</v>
      </c>
      <c r="E693" s="22">
        <v>1</v>
      </c>
      <c r="F693" s="22">
        <v>1</v>
      </c>
      <c r="G693" s="22">
        <v>1</v>
      </c>
      <c r="H693" s="22">
        <v>1</v>
      </c>
      <c r="I693" s="22">
        <v>1</v>
      </c>
      <c r="J693" s="22">
        <v>1</v>
      </c>
      <c r="K693" s="22">
        <v>1</v>
      </c>
      <c r="L693" s="22">
        <v>1</v>
      </c>
      <c r="M693" s="22">
        <v>1</v>
      </c>
      <c r="N693" s="22">
        <v>1</v>
      </c>
      <c r="O693" s="22">
        <v>1</v>
      </c>
      <c r="P693" s="22">
        <f t="shared" si="44"/>
        <v>1</v>
      </c>
      <c r="Q693" s="76"/>
      <c r="S693" s="77"/>
    </row>
    <row r="694" spans="2:19" ht="15" x14ac:dyDescent="0.25">
      <c r="B694" s="91"/>
      <c r="C694" s="14" t="s">
        <v>7</v>
      </c>
      <c r="D694" s="22">
        <v>1</v>
      </c>
      <c r="E694" s="22">
        <v>1</v>
      </c>
      <c r="F694" s="22">
        <v>1</v>
      </c>
      <c r="G694" s="22">
        <v>1</v>
      </c>
      <c r="H694" s="22">
        <v>1</v>
      </c>
      <c r="I694" s="22">
        <v>1</v>
      </c>
      <c r="J694" s="22">
        <v>1</v>
      </c>
      <c r="K694" s="22">
        <v>1</v>
      </c>
      <c r="L694" s="22">
        <v>1</v>
      </c>
      <c r="M694" s="22">
        <v>1</v>
      </c>
      <c r="N694" s="22">
        <v>1</v>
      </c>
      <c r="O694" s="22">
        <v>1</v>
      </c>
      <c r="P694" s="22">
        <f t="shared" si="44"/>
        <v>1</v>
      </c>
      <c r="Q694" s="76"/>
      <c r="S694" s="77"/>
    </row>
    <row r="695" spans="2:19" ht="15" x14ac:dyDescent="0.25">
      <c r="B695" s="92" t="s">
        <v>146</v>
      </c>
      <c r="C695" s="92"/>
      <c r="D695" s="93">
        <v>50</v>
      </c>
      <c r="E695" s="93">
        <v>50</v>
      </c>
      <c r="F695" s="93">
        <v>50</v>
      </c>
      <c r="G695" s="93">
        <v>51</v>
      </c>
      <c r="H695" s="93">
        <v>51</v>
      </c>
      <c r="I695" s="93">
        <v>51</v>
      </c>
      <c r="J695" s="93">
        <v>51</v>
      </c>
      <c r="K695" s="93">
        <v>51</v>
      </c>
      <c r="L695" s="93">
        <v>50</v>
      </c>
      <c r="M695" s="93">
        <v>50</v>
      </c>
      <c r="N695" s="93">
        <v>50</v>
      </c>
      <c r="O695" s="93">
        <v>50</v>
      </c>
      <c r="P695" s="22">
        <f t="shared" si="44"/>
        <v>50.416666666666664</v>
      </c>
      <c r="Q695" s="76"/>
      <c r="S695" s="77"/>
    </row>
    <row r="696" spans="2:19" ht="15" x14ac:dyDescent="0.25">
      <c r="B696" s="95" t="s">
        <v>59</v>
      </c>
      <c r="C696" s="14" t="s">
        <v>4</v>
      </c>
      <c r="D696" s="22">
        <v>19</v>
      </c>
      <c r="E696" s="22">
        <v>19</v>
      </c>
      <c r="F696" s="22">
        <v>19</v>
      </c>
      <c r="G696" s="22">
        <v>19</v>
      </c>
      <c r="H696" s="22">
        <v>19</v>
      </c>
      <c r="I696" s="22">
        <v>19</v>
      </c>
      <c r="J696" s="22">
        <v>19</v>
      </c>
      <c r="K696" s="22">
        <v>19</v>
      </c>
      <c r="L696" s="22">
        <v>18</v>
      </c>
      <c r="M696" s="22">
        <v>17</v>
      </c>
      <c r="N696" s="22">
        <v>17</v>
      </c>
      <c r="O696" s="22">
        <v>16</v>
      </c>
      <c r="P696" s="22">
        <f t="shared" si="44"/>
        <v>18.333333333333332</v>
      </c>
      <c r="Q696" s="76"/>
      <c r="S696" s="77"/>
    </row>
    <row r="697" spans="2:19" ht="15" x14ac:dyDescent="0.25">
      <c r="B697" s="95"/>
      <c r="C697" s="14" t="s">
        <v>5</v>
      </c>
      <c r="D697" s="22">
        <v>13</v>
      </c>
      <c r="E697" s="22">
        <v>13</v>
      </c>
      <c r="F697" s="22">
        <v>13</v>
      </c>
      <c r="G697" s="22">
        <v>13</v>
      </c>
      <c r="H697" s="22">
        <v>13</v>
      </c>
      <c r="I697" s="22">
        <v>13</v>
      </c>
      <c r="J697" s="22">
        <v>13</v>
      </c>
      <c r="K697" s="22">
        <v>13</v>
      </c>
      <c r="L697" s="22">
        <v>13</v>
      </c>
      <c r="M697" s="22">
        <v>13</v>
      </c>
      <c r="N697" s="22">
        <v>12</v>
      </c>
      <c r="O697" s="22">
        <v>11</v>
      </c>
      <c r="P697" s="22">
        <f t="shared" si="44"/>
        <v>12.75</v>
      </c>
      <c r="Q697" s="76"/>
      <c r="S697" s="77"/>
    </row>
    <row r="698" spans="2:19" ht="15" x14ac:dyDescent="0.25">
      <c r="B698" s="95"/>
      <c r="C698" s="14" t="s">
        <v>7</v>
      </c>
      <c r="D698" s="22">
        <v>3</v>
      </c>
      <c r="E698" s="22">
        <v>3</v>
      </c>
      <c r="F698" s="22">
        <v>3</v>
      </c>
      <c r="G698" s="22">
        <v>3</v>
      </c>
      <c r="H698" s="22">
        <v>3</v>
      </c>
      <c r="I698" s="22">
        <v>3</v>
      </c>
      <c r="J698" s="22">
        <v>3</v>
      </c>
      <c r="K698" s="22">
        <v>3</v>
      </c>
      <c r="L698" s="22">
        <v>3</v>
      </c>
      <c r="M698" s="22">
        <v>3</v>
      </c>
      <c r="N698" s="22">
        <v>3</v>
      </c>
      <c r="O698" s="22">
        <v>3</v>
      </c>
      <c r="P698" s="22">
        <f t="shared" si="44"/>
        <v>3</v>
      </c>
      <c r="Q698" s="76"/>
      <c r="S698" s="77"/>
    </row>
    <row r="699" spans="2:19" ht="15" x14ac:dyDescent="0.25">
      <c r="B699" s="95"/>
      <c r="C699" s="14" t="s">
        <v>8</v>
      </c>
      <c r="D699" s="22">
        <v>3</v>
      </c>
      <c r="E699" s="22">
        <v>3</v>
      </c>
      <c r="F699" s="22">
        <v>3</v>
      </c>
      <c r="G699" s="22">
        <v>3</v>
      </c>
      <c r="H699" s="22">
        <v>3</v>
      </c>
      <c r="I699" s="22">
        <v>3</v>
      </c>
      <c r="J699" s="22">
        <v>3</v>
      </c>
      <c r="K699" s="22">
        <v>3</v>
      </c>
      <c r="L699" s="22">
        <v>3</v>
      </c>
      <c r="M699" s="22">
        <v>3</v>
      </c>
      <c r="N699" s="22">
        <v>3</v>
      </c>
      <c r="O699" s="22">
        <v>3</v>
      </c>
      <c r="P699" s="22">
        <f t="shared" si="44"/>
        <v>3</v>
      </c>
      <c r="Q699" s="76"/>
      <c r="S699" s="77"/>
    </row>
    <row r="700" spans="2:19" ht="15" x14ac:dyDescent="0.25">
      <c r="B700" s="95"/>
      <c r="C700" s="14" t="s">
        <v>10</v>
      </c>
      <c r="D700" s="22">
        <v>2</v>
      </c>
      <c r="E700" s="22">
        <v>2</v>
      </c>
      <c r="F700" s="22">
        <v>2</v>
      </c>
      <c r="G700" s="22">
        <v>2</v>
      </c>
      <c r="H700" s="22">
        <v>2</v>
      </c>
      <c r="I700" s="22">
        <v>2</v>
      </c>
      <c r="J700" s="22">
        <v>2</v>
      </c>
      <c r="K700" s="22">
        <v>2</v>
      </c>
      <c r="L700" s="22">
        <v>2</v>
      </c>
      <c r="M700" s="22">
        <v>2</v>
      </c>
      <c r="N700" s="22">
        <v>2</v>
      </c>
      <c r="O700" s="22">
        <v>2</v>
      </c>
      <c r="P700" s="93">
        <f t="shared" si="44"/>
        <v>2</v>
      </c>
      <c r="Q700" s="76"/>
      <c r="S700" s="77"/>
    </row>
    <row r="701" spans="2:19" ht="15" x14ac:dyDescent="0.25">
      <c r="B701" s="95"/>
      <c r="C701" s="14" t="s">
        <v>17</v>
      </c>
      <c r="D701" s="22">
        <v>2</v>
      </c>
      <c r="E701" s="22">
        <v>2</v>
      </c>
      <c r="F701" s="22">
        <v>2</v>
      </c>
      <c r="G701" s="22">
        <v>2</v>
      </c>
      <c r="H701" s="22">
        <v>2</v>
      </c>
      <c r="I701" s="22">
        <v>2</v>
      </c>
      <c r="J701" s="22">
        <v>2</v>
      </c>
      <c r="K701" s="22">
        <v>2</v>
      </c>
      <c r="L701" s="22">
        <v>2</v>
      </c>
      <c r="M701" s="22">
        <v>2</v>
      </c>
      <c r="N701" s="22">
        <v>2</v>
      </c>
      <c r="O701" s="22">
        <v>2</v>
      </c>
      <c r="P701" s="22">
        <f t="shared" si="44"/>
        <v>2</v>
      </c>
      <c r="Q701" s="76"/>
      <c r="S701" s="77"/>
    </row>
    <row r="702" spans="2:19" ht="15" x14ac:dyDescent="0.25">
      <c r="B702" s="95"/>
      <c r="C702" s="14" t="s">
        <v>6</v>
      </c>
      <c r="D702" s="22">
        <v>2</v>
      </c>
      <c r="E702" s="22">
        <v>2</v>
      </c>
      <c r="F702" s="22">
        <v>2</v>
      </c>
      <c r="G702" s="22">
        <v>2</v>
      </c>
      <c r="H702" s="22">
        <v>2</v>
      </c>
      <c r="I702" s="22">
        <v>2</v>
      </c>
      <c r="J702" s="22">
        <v>2</v>
      </c>
      <c r="K702" s="22">
        <v>2</v>
      </c>
      <c r="L702" s="22">
        <v>2</v>
      </c>
      <c r="M702" s="22">
        <v>2</v>
      </c>
      <c r="N702" s="22">
        <v>2</v>
      </c>
      <c r="O702" s="22">
        <v>2</v>
      </c>
      <c r="P702" s="22">
        <f t="shared" si="44"/>
        <v>2</v>
      </c>
      <c r="Q702" s="76"/>
      <c r="S702" s="77"/>
    </row>
    <row r="703" spans="2:19" ht="15" x14ac:dyDescent="0.25">
      <c r="B703" s="95"/>
      <c r="C703" s="14" t="s">
        <v>15</v>
      </c>
      <c r="D703" s="22">
        <v>2</v>
      </c>
      <c r="E703" s="22">
        <v>2</v>
      </c>
      <c r="F703" s="22">
        <v>2</v>
      </c>
      <c r="G703" s="22">
        <v>2</v>
      </c>
      <c r="H703" s="22">
        <v>2</v>
      </c>
      <c r="I703" s="22">
        <v>2</v>
      </c>
      <c r="J703" s="22">
        <v>2</v>
      </c>
      <c r="K703" s="22">
        <v>2</v>
      </c>
      <c r="L703" s="22">
        <v>2</v>
      </c>
      <c r="M703" s="22">
        <v>2</v>
      </c>
      <c r="N703" s="22">
        <v>2</v>
      </c>
      <c r="O703" s="22">
        <v>1</v>
      </c>
      <c r="P703" s="22">
        <f t="shared" si="44"/>
        <v>1.9166666666666667</v>
      </c>
      <c r="Q703" s="76"/>
      <c r="S703" s="77"/>
    </row>
    <row r="704" spans="2:19" ht="15" x14ac:dyDescent="0.25">
      <c r="B704" s="95"/>
      <c r="C704" s="14" t="s">
        <v>14</v>
      </c>
      <c r="D704" s="22">
        <v>1</v>
      </c>
      <c r="E704" s="22">
        <v>1</v>
      </c>
      <c r="F704" s="22">
        <v>1</v>
      </c>
      <c r="G704" s="22">
        <v>1</v>
      </c>
      <c r="H704" s="22">
        <v>1</v>
      </c>
      <c r="I704" s="22">
        <v>1</v>
      </c>
      <c r="J704" s="22">
        <v>1</v>
      </c>
      <c r="K704" s="22">
        <v>1</v>
      </c>
      <c r="L704" s="22">
        <v>1</v>
      </c>
      <c r="M704" s="22">
        <v>1</v>
      </c>
      <c r="N704" s="22">
        <v>1</v>
      </c>
      <c r="O704" s="22">
        <v>1</v>
      </c>
      <c r="P704" s="22">
        <f t="shared" si="44"/>
        <v>1</v>
      </c>
      <c r="Q704" s="76"/>
      <c r="S704" s="77"/>
    </row>
    <row r="705" spans="2:19" ht="15" x14ac:dyDescent="0.25">
      <c r="B705" s="95"/>
      <c r="C705" s="14" t="s">
        <v>9</v>
      </c>
      <c r="D705" s="22">
        <v>1</v>
      </c>
      <c r="E705" s="22">
        <v>1</v>
      </c>
      <c r="F705" s="22">
        <v>1</v>
      </c>
      <c r="G705" s="22">
        <v>1</v>
      </c>
      <c r="H705" s="22">
        <v>1</v>
      </c>
      <c r="I705" s="22">
        <v>1</v>
      </c>
      <c r="J705" s="22">
        <v>1</v>
      </c>
      <c r="K705" s="22">
        <v>1</v>
      </c>
      <c r="L705" s="22">
        <v>1</v>
      </c>
      <c r="M705" s="22">
        <v>1</v>
      </c>
      <c r="N705" s="22">
        <v>1</v>
      </c>
      <c r="O705" s="22">
        <v>1</v>
      </c>
      <c r="P705" s="22">
        <f t="shared" si="44"/>
        <v>1</v>
      </c>
      <c r="Q705" s="76"/>
      <c r="S705" s="77"/>
    </row>
    <row r="706" spans="2:19" ht="15" x14ac:dyDescent="0.25">
      <c r="B706" s="95"/>
      <c r="C706" s="14" t="s">
        <v>11</v>
      </c>
      <c r="D706" s="22">
        <v>1</v>
      </c>
      <c r="E706" s="22">
        <v>1</v>
      </c>
      <c r="F706" s="22">
        <v>1</v>
      </c>
      <c r="G706" s="22">
        <v>1</v>
      </c>
      <c r="H706" s="22">
        <v>1</v>
      </c>
      <c r="I706" s="22">
        <v>1</v>
      </c>
      <c r="J706" s="22">
        <v>1</v>
      </c>
      <c r="K706" s="22">
        <v>1</v>
      </c>
      <c r="L706" s="22">
        <v>1</v>
      </c>
      <c r="M706" s="22">
        <v>1</v>
      </c>
      <c r="N706" s="22">
        <v>1</v>
      </c>
      <c r="O706" s="22">
        <v>1</v>
      </c>
      <c r="P706" s="22">
        <f t="shared" si="44"/>
        <v>1</v>
      </c>
      <c r="Q706" s="76"/>
      <c r="S706" s="77"/>
    </row>
    <row r="707" spans="2:19" ht="15" x14ac:dyDescent="0.25">
      <c r="B707" s="95"/>
      <c r="C707" s="14" t="s">
        <v>12</v>
      </c>
      <c r="D707" s="22">
        <v>1</v>
      </c>
      <c r="E707" s="22">
        <v>1</v>
      </c>
      <c r="F707" s="22">
        <v>1</v>
      </c>
      <c r="G707" s="22">
        <v>1</v>
      </c>
      <c r="H707" s="22">
        <v>1</v>
      </c>
      <c r="I707" s="22">
        <v>1</v>
      </c>
      <c r="J707" s="22">
        <v>1</v>
      </c>
      <c r="K707" s="22">
        <v>1</v>
      </c>
      <c r="L707" s="22">
        <v>1</v>
      </c>
      <c r="M707" s="22">
        <v>1</v>
      </c>
      <c r="N707" s="22">
        <v>1</v>
      </c>
      <c r="O707" s="22">
        <v>1</v>
      </c>
      <c r="P707" s="22">
        <f t="shared" si="44"/>
        <v>1</v>
      </c>
      <c r="Q707" s="76"/>
      <c r="S707" s="77"/>
    </row>
    <row r="708" spans="2:19" ht="15" x14ac:dyDescent="0.25">
      <c r="B708" s="91"/>
      <c r="C708" s="14" t="s">
        <v>13</v>
      </c>
      <c r="D708" s="22">
        <v>1</v>
      </c>
      <c r="E708" s="22">
        <v>1</v>
      </c>
      <c r="F708" s="22">
        <v>1</v>
      </c>
      <c r="G708" s="22">
        <v>1</v>
      </c>
      <c r="H708" s="22">
        <v>1</v>
      </c>
      <c r="I708" s="22">
        <v>1</v>
      </c>
      <c r="J708" s="22">
        <v>1</v>
      </c>
      <c r="K708" s="22">
        <v>1</v>
      </c>
      <c r="L708" s="22">
        <v>1</v>
      </c>
      <c r="M708" s="22">
        <v>1</v>
      </c>
      <c r="N708" s="22">
        <v>1</v>
      </c>
      <c r="O708" s="22">
        <v>1</v>
      </c>
      <c r="P708" s="22">
        <f t="shared" si="44"/>
        <v>1</v>
      </c>
      <c r="Q708" s="76"/>
      <c r="S708" s="77"/>
    </row>
    <row r="709" spans="2:19" ht="15" x14ac:dyDescent="0.25">
      <c r="B709" s="92" t="s">
        <v>145</v>
      </c>
      <c r="C709" s="92"/>
      <c r="D709" s="93">
        <v>51</v>
      </c>
      <c r="E709" s="93">
        <v>51</v>
      </c>
      <c r="F709" s="93">
        <v>51</v>
      </c>
      <c r="G709" s="93">
        <v>51</v>
      </c>
      <c r="H709" s="93">
        <v>51</v>
      </c>
      <c r="I709" s="93">
        <v>51</v>
      </c>
      <c r="J709" s="93">
        <v>51</v>
      </c>
      <c r="K709" s="93">
        <v>51</v>
      </c>
      <c r="L709" s="93">
        <v>50</v>
      </c>
      <c r="M709" s="93">
        <v>49</v>
      </c>
      <c r="N709" s="93">
        <v>48</v>
      </c>
      <c r="O709" s="93">
        <v>45</v>
      </c>
      <c r="P709" s="93">
        <f t="shared" si="44"/>
        <v>50</v>
      </c>
      <c r="Q709" s="76"/>
      <c r="S709" s="77"/>
    </row>
    <row r="710" spans="2:19" ht="15" x14ac:dyDescent="0.25">
      <c r="B710" s="95" t="s">
        <v>61</v>
      </c>
      <c r="C710" s="14" t="s">
        <v>4</v>
      </c>
      <c r="D710" s="22">
        <v>13</v>
      </c>
      <c r="E710" s="22">
        <v>13</v>
      </c>
      <c r="F710" s="22">
        <v>13</v>
      </c>
      <c r="G710" s="22">
        <v>13</v>
      </c>
      <c r="H710" s="22">
        <v>13</v>
      </c>
      <c r="I710" s="22">
        <v>13</v>
      </c>
      <c r="J710" s="22">
        <v>14</v>
      </c>
      <c r="K710" s="22">
        <v>13</v>
      </c>
      <c r="L710" s="22">
        <v>13</v>
      </c>
      <c r="M710" s="22">
        <v>13</v>
      </c>
      <c r="N710" s="22">
        <v>14</v>
      </c>
      <c r="O710" s="22">
        <v>14</v>
      </c>
      <c r="P710" s="22">
        <f t="shared" si="44"/>
        <v>13.25</v>
      </c>
      <c r="Q710" s="76"/>
      <c r="S710" s="77"/>
    </row>
    <row r="711" spans="2:19" ht="15" x14ac:dyDescent="0.25">
      <c r="B711" s="95"/>
      <c r="C711" s="14" t="s">
        <v>5</v>
      </c>
      <c r="D711" s="22">
        <v>8</v>
      </c>
      <c r="E711" s="22">
        <v>8</v>
      </c>
      <c r="F711" s="22">
        <v>8</v>
      </c>
      <c r="G711" s="22">
        <v>8</v>
      </c>
      <c r="H711" s="22">
        <v>8</v>
      </c>
      <c r="I711" s="22">
        <v>8</v>
      </c>
      <c r="J711" s="22">
        <v>8</v>
      </c>
      <c r="K711" s="22">
        <v>8</v>
      </c>
      <c r="L711" s="22">
        <v>8</v>
      </c>
      <c r="M711" s="22">
        <v>8</v>
      </c>
      <c r="N711" s="22">
        <v>8</v>
      </c>
      <c r="O711" s="22">
        <v>8</v>
      </c>
      <c r="P711" s="22">
        <f t="shared" si="44"/>
        <v>8</v>
      </c>
      <c r="Q711" s="76"/>
      <c r="S711" s="77"/>
    </row>
    <row r="712" spans="2:19" ht="15" x14ac:dyDescent="0.25">
      <c r="B712" s="95"/>
      <c r="C712" s="14" t="s">
        <v>15</v>
      </c>
      <c r="D712" s="22">
        <v>4</v>
      </c>
      <c r="E712" s="22">
        <v>4</v>
      </c>
      <c r="F712" s="22">
        <v>4</v>
      </c>
      <c r="G712" s="22">
        <v>4</v>
      </c>
      <c r="H712" s="22">
        <v>4</v>
      </c>
      <c r="I712" s="22">
        <v>4</v>
      </c>
      <c r="J712" s="22">
        <v>4</v>
      </c>
      <c r="K712" s="22">
        <v>4</v>
      </c>
      <c r="L712" s="22">
        <v>4</v>
      </c>
      <c r="M712" s="22">
        <v>4</v>
      </c>
      <c r="N712" s="22">
        <v>4</v>
      </c>
      <c r="O712" s="22">
        <v>4</v>
      </c>
      <c r="P712" s="22">
        <f t="shared" si="44"/>
        <v>4</v>
      </c>
      <c r="Q712" s="76"/>
      <c r="S712" s="77"/>
    </row>
    <row r="713" spans="2:19" ht="15" x14ac:dyDescent="0.25">
      <c r="B713" s="95"/>
      <c r="C713" s="14" t="s">
        <v>7</v>
      </c>
      <c r="D713" s="22">
        <v>3</v>
      </c>
      <c r="E713" s="22">
        <v>3</v>
      </c>
      <c r="F713" s="22">
        <v>3</v>
      </c>
      <c r="G713" s="22">
        <v>3</v>
      </c>
      <c r="H713" s="22">
        <v>3</v>
      </c>
      <c r="I713" s="22">
        <v>3</v>
      </c>
      <c r="J713" s="22">
        <v>3</v>
      </c>
      <c r="K713" s="22">
        <v>3</v>
      </c>
      <c r="L713" s="22">
        <v>3</v>
      </c>
      <c r="M713" s="22">
        <v>3</v>
      </c>
      <c r="N713" s="22">
        <v>3</v>
      </c>
      <c r="O713" s="22">
        <v>3</v>
      </c>
      <c r="P713" s="22">
        <f t="shared" si="44"/>
        <v>3</v>
      </c>
      <c r="Q713" s="76"/>
      <c r="S713" s="77"/>
    </row>
    <row r="714" spans="2:19" ht="15" x14ac:dyDescent="0.25">
      <c r="B714" s="95"/>
      <c r="C714" s="14" t="s">
        <v>9</v>
      </c>
      <c r="D714" s="22">
        <v>2</v>
      </c>
      <c r="E714" s="22">
        <v>2</v>
      </c>
      <c r="F714" s="22">
        <v>2</v>
      </c>
      <c r="G714" s="22">
        <v>2</v>
      </c>
      <c r="H714" s="22">
        <v>2</v>
      </c>
      <c r="I714" s="22">
        <v>2</v>
      </c>
      <c r="J714" s="22">
        <v>2</v>
      </c>
      <c r="K714" s="22">
        <v>2</v>
      </c>
      <c r="L714" s="22">
        <v>2</v>
      </c>
      <c r="M714" s="22">
        <v>2</v>
      </c>
      <c r="N714" s="22">
        <v>2</v>
      </c>
      <c r="O714" s="22">
        <v>2</v>
      </c>
      <c r="P714" s="22">
        <f t="shared" si="44"/>
        <v>2</v>
      </c>
      <c r="Q714" s="76"/>
      <c r="S714" s="77"/>
    </row>
    <row r="715" spans="2:19" ht="15" x14ac:dyDescent="0.25">
      <c r="B715" s="95"/>
      <c r="C715" s="14" t="s">
        <v>12</v>
      </c>
      <c r="D715" s="22">
        <v>1</v>
      </c>
      <c r="E715" s="22">
        <v>1</v>
      </c>
      <c r="F715" s="22">
        <v>1</v>
      </c>
      <c r="G715" s="22">
        <v>1</v>
      </c>
      <c r="H715" s="22">
        <v>1</v>
      </c>
      <c r="I715" s="22">
        <v>1</v>
      </c>
      <c r="J715" s="22">
        <v>1</v>
      </c>
      <c r="K715" s="22">
        <v>1</v>
      </c>
      <c r="L715" s="22">
        <v>1</v>
      </c>
      <c r="M715" s="22">
        <v>1</v>
      </c>
      <c r="N715" s="22">
        <v>1</v>
      </c>
      <c r="O715" s="22">
        <v>1</v>
      </c>
      <c r="P715" s="22">
        <f t="shared" si="44"/>
        <v>1</v>
      </c>
      <c r="Q715" s="76"/>
      <c r="S715" s="77"/>
    </row>
    <row r="716" spans="2:19" ht="15" x14ac:dyDescent="0.25">
      <c r="B716" s="95"/>
      <c r="C716" s="14" t="s">
        <v>6</v>
      </c>
      <c r="D716" s="22">
        <v>1</v>
      </c>
      <c r="E716" s="22">
        <v>1</v>
      </c>
      <c r="F716" s="22">
        <v>1</v>
      </c>
      <c r="G716" s="22">
        <v>1</v>
      </c>
      <c r="H716" s="22">
        <v>1</v>
      </c>
      <c r="I716" s="22">
        <v>1</v>
      </c>
      <c r="J716" s="22">
        <v>1</v>
      </c>
      <c r="K716" s="22">
        <v>1</v>
      </c>
      <c r="L716" s="22">
        <v>1</v>
      </c>
      <c r="M716" s="22">
        <v>1</v>
      </c>
      <c r="N716" s="22">
        <v>1</v>
      </c>
      <c r="O716" s="22">
        <v>1</v>
      </c>
      <c r="P716" s="22">
        <f t="shared" ref="P716:P740" si="45">AVERAGE(D716:O716)</f>
        <v>1</v>
      </c>
      <c r="Q716" s="76"/>
      <c r="S716" s="77"/>
    </row>
    <row r="717" spans="2:19" ht="15" x14ac:dyDescent="0.25">
      <c r="B717" s="95"/>
      <c r="C717" s="14" t="s">
        <v>17</v>
      </c>
      <c r="D717" s="22">
        <v>1</v>
      </c>
      <c r="E717" s="22">
        <v>1</v>
      </c>
      <c r="F717" s="22">
        <v>1</v>
      </c>
      <c r="G717" s="22">
        <v>1</v>
      </c>
      <c r="H717" s="22">
        <v>1</v>
      </c>
      <c r="I717" s="22">
        <v>1</v>
      </c>
      <c r="J717" s="22">
        <v>1</v>
      </c>
      <c r="K717" s="22">
        <v>1</v>
      </c>
      <c r="L717" s="22">
        <v>1</v>
      </c>
      <c r="M717" s="22">
        <v>1</v>
      </c>
      <c r="N717" s="22">
        <v>1</v>
      </c>
      <c r="O717" s="22">
        <v>1</v>
      </c>
      <c r="P717" s="22">
        <f t="shared" si="45"/>
        <v>1</v>
      </c>
      <c r="Q717" s="76"/>
      <c r="S717" s="77"/>
    </row>
    <row r="718" spans="2:19" ht="15" x14ac:dyDescent="0.25">
      <c r="B718" s="95"/>
      <c r="C718" s="14" t="s">
        <v>16</v>
      </c>
      <c r="D718" s="22">
        <v>1</v>
      </c>
      <c r="E718" s="22">
        <v>1</v>
      </c>
      <c r="F718" s="22">
        <v>1</v>
      </c>
      <c r="G718" s="22">
        <v>1</v>
      </c>
      <c r="H718" s="22">
        <v>1</v>
      </c>
      <c r="I718" s="22">
        <v>1</v>
      </c>
      <c r="J718" s="22">
        <v>1</v>
      </c>
      <c r="K718" s="22">
        <v>1</v>
      </c>
      <c r="L718" s="22">
        <v>1</v>
      </c>
      <c r="M718" s="22">
        <v>1</v>
      </c>
      <c r="N718" s="22">
        <v>1</v>
      </c>
      <c r="O718" s="22">
        <v>1</v>
      </c>
      <c r="P718" s="22">
        <f t="shared" si="45"/>
        <v>1</v>
      </c>
      <c r="Q718" s="76"/>
      <c r="S718" s="77"/>
    </row>
    <row r="719" spans="2:19" ht="15" x14ac:dyDescent="0.25">
      <c r="B719" s="95"/>
      <c r="C719" s="14" t="s">
        <v>21</v>
      </c>
      <c r="D719" s="22">
        <v>1</v>
      </c>
      <c r="E719" s="22">
        <v>1</v>
      </c>
      <c r="F719" s="22">
        <v>1</v>
      </c>
      <c r="G719" s="22">
        <v>1</v>
      </c>
      <c r="H719" s="22">
        <v>1</v>
      </c>
      <c r="I719" s="22">
        <v>1</v>
      </c>
      <c r="J719" s="22">
        <v>1</v>
      </c>
      <c r="K719" s="22">
        <v>1</v>
      </c>
      <c r="L719" s="22">
        <v>1</v>
      </c>
      <c r="M719" s="22">
        <v>1</v>
      </c>
      <c r="N719" s="22">
        <v>1</v>
      </c>
      <c r="O719" s="22">
        <v>1</v>
      </c>
      <c r="P719" s="22">
        <f t="shared" si="45"/>
        <v>1</v>
      </c>
      <c r="Q719" s="76"/>
      <c r="S719" s="77"/>
    </row>
    <row r="720" spans="2:19" ht="15" x14ac:dyDescent="0.25">
      <c r="B720" s="95"/>
      <c r="C720" s="14" t="s">
        <v>20</v>
      </c>
      <c r="D720" s="22">
        <v>1</v>
      </c>
      <c r="E720" s="22">
        <v>1</v>
      </c>
      <c r="F720" s="22">
        <v>1</v>
      </c>
      <c r="G720" s="22">
        <v>1</v>
      </c>
      <c r="H720" s="22">
        <v>1</v>
      </c>
      <c r="I720" s="22">
        <v>1</v>
      </c>
      <c r="J720" s="22">
        <v>1</v>
      </c>
      <c r="K720" s="22">
        <v>1</v>
      </c>
      <c r="L720" s="22">
        <v>1</v>
      </c>
      <c r="M720" s="22">
        <v>1</v>
      </c>
      <c r="N720" s="22">
        <v>1</v>
      </c>
      <c r="O720" s="22">
        <v>1</v>
      </c>
      <c r="P720" s="22">
        <f t="shared" si="45"/>
        <v>1</v>
      </c>
      <c r="Q720" s="76"/>
      <c r="S720" s="77"/>
    </row>
    <row r="721" spans="2:19" ht="15" x14ac:dyDescent="0.25">
      <c r="B721" s="95"/>
      <c r="C721" s="14" t="s">
        <v>8</v>
      </c>
      <c r="D721" s="22">
        <v>1</v>
      </c>
      <c r="E721" s="22">
        <v>1</v>
      </c>
      <c r="F721" s="22">
        <v>1</v>
      </c>
      <c r="G721" s="22">
        <v>1</v>
      </c>
      <c r="H721" s="22">
        <v>1</v>
      </c>
      <c r="I721" s="22">
        <v>1</v>
      </c>
      <c r="J721" s="22">
        <v>1</v>
      </c>
      <c r="K721" s="22">
        <v>1</v>
      </c>
      <c r="L721" s="22">
        <v>1</v>
      </c>
      <c r="M721" s="22">
        <v>1</v>
      </c>
      <c r="N721" s="22">
        <v>1</v>
      </c>
      <c r="O721" s="22">
        <v>1</v>
      </c>
      <c r="P721" s="22">
        <f t="shared" si="45"/>
        <v>1</v>
      </c>
      <c r="Q721" s="76"/>
      <c r="S721" s="77"/>
    </row>
    <row r="722" spans="2:19" ht="15" x14ac:dyDescent="0.25">
      <c r="B722" s="91"/>
      <c r="C722" s="14" t="s">
        <v>13</v>
      </c>
      <c r="D722" s="22">
        <v>1</v>
      </c>
      <c r="E722" s="22">
        <v>1</v>
      </c>
      <c r="F722" s="22">
        <v>1</v>
      </c>
      <c r="G722" s="22">
        <v>1</v>
      </c>
      <c r="H722" s="22">
        <v>1</v>
      </c>
      <c r="I722" s="22">
        <v>1</v>
      </c>
      <c r="J722" s="22">
        <v>1</v>
      </c>
      <c r="K722" s="22">
        <v>1</v>
      </c>
      <c r="L722" s="22">
        <v>1</v>
      </c>
      <c r="M722" s="22">
        <v>1</v>
      </c>
      <c r="N722" s="22">
        <v>1</v>
      </c>
      <c r="O722" s="22">
        <v>1</v>
      </c>
      <c r="P722" s="22">
        <f t="shared" si="45"/>
        <v>1</v>
      </c>
      <c r="Q722" s="76"/>
      <c r="S722" s="77"/>
    </row>
    <row r="723" spans="2:19" ht="15" x14ac:dyDescent="0.25">
      <c r="B723" s="92" t="s">
        <v>148</v>
      </c>
      <c r="C723" s="92"/>
      <c r="D723" s="93">
        <v>38</v>
      </c>
      <c r="E723" s="93">
        <v>38</v>
      </c>
      <c r="F723" s="93">
        <v>38</v>
      </c>
      <c r="G723" s="93">
        <v>38</v>
      </c>
      <c r="H723" s="93">
        <v>38</v>
      </c>
      <c r="I723" s="93">
        <v>38</v>
      </c>
      <c r="J723" s="93">
        <v>39</v>
      </c>
      <c r="K723" s="93">
        <v>38</v>
      </c>
      <c r="L723" s="93">
        <v>38</v>
      </c>
      <c r="M723" s="93">
        <v>38</v>
      </c>
      <c r="N723" s="93">
        <v>39</v>
      </c>
      <c r="O723" s="93">
        <v>39</v>
      </c>
      <c r="P723" s="93">
        <f t="shared" si="45"/>
        <v>38.25</v>
      </c>
      <c r="Q723" s="76"/>
      <c r="S723" s="77"/>
    </row>
    <row r="724" spans="2:19" ht="15" x14ac:dyDescent="0.25">
      <c r="B724" s="95" t="s">
        <v>62</v>
      </c>
      <c r="C724" s="14" t="s">
        <v>4</v>
      </c>
      <c r="D724" s="22">
        <v>1</v>
      </c>
      <c r="E724" s="22">
        <v>1</v>
      </c>
      <c r="F724" s="22">
        <v>1</v>
      </c>
      <c r="G724" s="22">
        <v>1</v>
      </c>
      <c r="H724" s="22">
        <v>1</v>
      </c>
      <c r="I724" s="22">
        <v>1</v>
      </c>
      <c r="J724" s="22">
        <v>1</v>
      </c>
      <c r="K724" s="22">
        <v>1</v>
      </c>
      <c r="L724" s="22">
        <v>2</v>
      </c>
      <c r="M724" s="22">
        <v>2</v>
      </c>
      <c r="N724" s="22">
        <v>2</v>
      </c>
      <c r="O724" s="22">
        <v>2</v>
      </c>
      <c r="P724" s="22">
        <f t="shared" si="45"/>
        <v>1.3333333333333333</v>
      </c>
      <c r="Q724" s="76"/>
      <c r="S724" s="77"/>
    </row>
    <row r="725" spans="2:19" ht="15" x14ac:dyDescent="0.25">
      <c r="B725" s="95"/>
      <c r="C725" s="14" t="s">
        <v>21</v>
      </c>
      <c r="D725" s="22">
        <v>1</v>
      </c>
      <c r="E725" s="22">
        <v>1</v>
      </c>
      <c r="F725" s="22">
        <v>1</v>
      </c>
      <c r="G725" s="22">
        <v>1</v>
      </c>
      <c r="H725" s="22">
        <v>1</v>
      </c>
      <c r="I725" s="22">
        <v>1</v>
      </c>
      <c r="J725" s="22">
        <v>1</v>
      </c>
      <c r="K725" s="22">
        <v>1</v>
      </c>
      <c r="L725" s="22">
        <v>1</v>
      </c>
      <c r="M725" s="22">
        <v>1</v>
      </c>
      <c r="N725" s="22">
        <v>1</v>
      </c>
      <c r="O725" s="22">
        <v>1</v>
      </c>
      <c r="P725" s="22">
        <f t="shared" si="45"/>
        <v>1</v>
      </c>
      <c r="Q725" s="76"/>
      <c r="S725" s="77"/>
    </row>
    <row r="726" spans="2:19" ht="15" x14ac:dyDescent="0.25">
      <c r="B726" s="95"/>
      <c r="C726" s="14" t="s">
        <v>11</v>
      </c>
      <c r="D726" s="22">
        <v>1</v>
      </c>
      <c r="E726" s="22">
        <v>1</v>
      </c>
      <c r="F726" s="22">
        <v>1</v>
      </c>
      <c r="G726" s="22">
        <v>1</v>
      </c>
      <c r="H726" s="22">
        <v>1</v>
      </c>
      <c r="I726" s="22">
        <v>1</v>
      </c>
      <c r="J726" s="22">
        <v>1</v>
      </c>
      <c r="K726" s="22">
        <v>1</v>
      </c>
      <c r="L726" s="22">
        <v>1</v>
      </c>
      <c r="M726" s="22">
        <v>1</v>
      </c>
      <c r="N726" s="22">
        <v>1</v>
      </c>
      <c r="O726" s="22">
        <v>1</v>
      </c>
      <c r="P726" s="22">
        <f t="shared" si="45"/>
        <v>1</v>
      </c>
      <c r="Q726" s="76"/>
      <c r="S726" s="77"/>
    </row>
    <row r="727" spans="2:19" ht="15" x14ac:dyDescent="0.25">
      <c r="B727" s="95"/>
      <c r="C727" s="14" t="s">
        <v>13</v>
      </c>
      <c r="D727" s="22">
        <v>1</v>
      </c>
      <c r="E727" s="22">
        <v>1</v>
      </c>
      <c r="F727" s="22">
        <v>1</v>
      </c>
      <c r="G727" s="22">
        <v>1</v>
      </c>
      <c r="H727" s="22">
        <v>1</v>
      </c>
      <c r="I727" s="22">
        <v>1</v>
      </c>
      <c r="J727" s="22">
        <v>1</v>
      </c>
      <c r="K727" s="22">
        <v>1</v>
      </c>
      <c r="L727" s="22">
        <v>1</v>
      </c>
      <c r="M727" s="22">
        <v>1</v>
      </c>
      <c r="N727" s="22">
        <v>1</v>
      </c>
      <c r="O727" s="22">
        <v>1</v>
      </c>
      <c r="P727" s="22">
        <f t="shared" si="45"/>
        <v>1</v>
      </c>
      <c r="Q727" s="76"/>
      <c r="S727" s="77"/>
    </row>
    <row r="728" spans="2:19" ht="15" x14ac:dyDescent="0.25">
      <c r="B728" s="95"/>
      <c r="C728" s="14" t="s">
        <v>107</v>
      </c>
      <c r="D728" s="22">
        <v>1</v>
      </c>
      <c r="E728" s="22">
        <v>1</v>
      </c>
      <c r="F728" s="22">
        <v>1</v>
      </c>
      <c r="G728" s="22">
        <v>1</v>
      </c>
      <c r="H728" s="22">
        <v>1</v>
      </c>
      <c r="I728" s="22">
        <v>1</v>
      </c>
      <c r="J728" s="22">
        <v>1</v>
      </c>
      <c r="K728" s="22">
        <v>1</v>
      </c>
      <c r="L728" s="22">
        <v>1</v>
      </c>
      <c r="M728" s="22">
        <v>1</v>
      </c>
      <c r="N728" s="22">
        <v>1</v>
      </c>
      <c r="O728" s="22">
        <v>1</v>
      </c>
      <c r="P728" s="22">
        <f t="shared" si="45"/>
        <v>1</v>
      </c>
      <c r="Q728" s="76"/>
      <c r="S728" s="77"/>
    </row>
    <row r="729" spans="2:19" ht="15" x14ac:dyDescent="0.25">
      <c r="B729" s="95"/>
      <c r="C729" s="14" t="s">
        <v>6</v>
      </c>
      <c r="D729" s="22">
        <v>1</v>
      </c>
      <c r="E729" s="22">
        <v>1</v>
      </c>
      <c r="F729" s="22">
        <v>1</v>
      </c>
      <c r="G729" s="22">
        <v>1</v>
      </c>
      <c r="H729" s="22">
        <v>1</v>
      </c>
      <c r="I729" s="22">
        <v>1</v>
      </c>
      <c r="J729" s="22">
        <v>1</v>
      </c>
      <c r="K729" s="22">
        <v>1</v>
      </c>
      <c r="L729" s="22">
        <v>1</v>
      </c>
      <c r="M729" s="22">
        <v>1</v>
      </c>
      <c r="N729" s="22">
        <v>1</v>
      </c>
      <c r="O729" s="22">
        <v>1</v>
      </c>
      <c r="P729" s="22">
        <f t="shared" si="45"/>
        <v>1</v>
      </c>
      <c r="Q729" s="76"/>
      <c r="S729" s="77"/>
    </row>
    <row r="730" spans="2:19" ht="15" x14ac:dyDescent="0.25">
      <c r="B730" s="95"/>
      <c r="C730" s="14" t="s">
        <v>12</v>
      </c>
      <c r="D730" s="22">
        <v>1</v>
      </c>
      <c r="E730" s="22">
        <v>1</v>
      </c>
      <c r="F730" s="22">
        <v>1</v>
      </c>
      <c r="G730" s="22">
        <v>1</v>
      </c>
      <c r="H730" s="22">
        <v>1</v>
      </c>
      <c r="I730" s="22">
        <v>1</v>
      </c>
      <c r="J730" s="22">
        <v>1</v>
      </c>
      <c r="K730" s="22">
        <v>1</v>
      </c>
      <c r="L730" s="22">
        <v>1</v>
      </c>
      <c r="M730" s="22">
        <v>1</v>
      </c>
      <c r="N730" s="22">
        <v>1</v>
      </c>
      <c r="O730" s="22">
        <v>1</v>
      </c>
      <c r="P730" s="22">
        <f t="shared" si="45"/>
        <v>1</v>
      </c>
      <c r="Q730" s="76"/>
      <c r="S730" s="77"/>
    </row>
    <row r="731" spans="2:19" ht="15" x14ac:dyDescent="0.25">
      <c r="B731" s="95"/>
      <c r="C731" s="14" t="s">
        <v>25</v>
      </c>
      <c r="D731" s="22"/>
      <c r="E731" s="22"/>
      <c r="F731" s="22">
        <v>1</v>
      </c>
      <c r="G731" s="22">
        <v>1</v>
      </c>
      <c r="H731" s="22">
        <v>1</v>
      </c>
      <c r="I731" s="22">
        <v>1</v>
      </c>
      <c r="J731" s="22">
        <v>1</v>
      </c>
      <c r="K731" s="22">
        <v>1</v>
      </c>
      <c r="L731" s="22">
        <v>1</v>
      </c>
      <c r="M731" s="22">
        <v>1</v>
      </c>
      <c r="N731" s="22">
        <v>1</v>
      </c>
      <c r="O731" s="22">
        <v>1</v>
      </c>
      <c r="P731" s="22">
        <f t="shared" si="45"/>
        <v>1</v>
      </c>
      <c r="Q731" s="76"/>
      <c r="S731" s="77"/>
    </row>
    <row r="732" spans="2:19" ht="15" x14ac:dyDescent="0.25">
      <c r="B732" s="91"/>
      <c r="C732" s="14" t="s">
        <v>7</v>
      </c>
      <c r="D732" s="22"/>
      <c r="E732" s="22"/>
      <c r="F732" s="22"/>
      <c r="G732" s="22"/>
      <c r="H732" s="22">
        <v>1</v>
      </c>
      <c r="I732" s="22">
        <v>1</v>
      </c>
      <c r="J732" s="22">
        <v>1</v>
      </c>
      <c r="K732" s="22">
        <v>1</v>
      </c>
      <c r="L732" s="22">
        <v>1</v>
      </c>
      <c r="M732" s="22">
        <v>1</v>
      </c>
      <c r="N732" s="22">
        <v>1</v>
      </c>
      <c r="O732" s="22">
        <v>1</v>
      </c>
      <c r="P732" s="22">
        <f t="shared" si="45"/>
        <v>1</v>
      </c>
      <c r="Q732" s="76"/>
      <c r="S732" s="77"/>
    </row>
    <row r="733" spans="2:19" ht="15" x14ac:dyDescent="0.25">
      <c r="B733" s="92" t="s">
        <v>149</v>
      </c>
      <c r="C733" s="92"/>
      <c r="D733" s="93">
        <v>7</v>
      </c>
      <c r="E733" s="93">
        <v>7</v>
      </c>
      <c r="F733" s="93">
        <v>8</v>
      </c>
      <c r="G733" s="93">
        <v>8</v>
      </c>
      <c r="H733" s="93">
        <v>9</v>
      </c>
      <c r="I733" s="93">
        <v>9</v>
      </c>
      <c r="J733" s="93">
        <v>9</v>
      </c>
      <c r="K733" s="93">
        <v>9</v>
      </c>
      <c r="L733" s="93">
        <v>10</v>
      </c>
      <c r="M733" s="93">
        <v>10</v>
      </c>
      <c r="N733" s="93">
        <v>10</v>
      </c>
      <c r="O733" s="93">
        <v>10</v>
      </c>
      <c r="P733" s="93">
        <f t="shared" si="45"/>
        <v>8.8333333333333339</v>
      </c>
      <c r="Q733" s="76"/>
      <c r="S733" s="77"/>
    </row>
    <row r="734" spans="2:19" ht="15" x14ac:dyDescent="0.25">
      <c r="B734" s="95" t="s">
        <v>63</v>
      </c>
      <c r="C734" s="14" t="s">
        <v>7</v>
      </c>
      <c r="D734" s="22">
        <v>5</v>
      </c>
      <c r="E734" s="22">
        <v>5</v>
      </c>
      <c r="F734" s="22">
        <v>5</v>
      </c>
      <c r="G734" s="22">
        <v>5</v>
      </c>
      <c r="H734" s="22">
        <v>5</v>
      </c>
      <c r="I734" s="22">
        <v>5</v>
      </c>
      <c r="J734" s="22">
        <v>5</v>
      </c>
      <c r="K734" s="22">
        <v>5</v>
      </c>
      <c r="L734" s="22">
        <v>5</v>
      </c>
      <c r="M734" s="22">
        <v>5</v>
      </c>
      <c r="N734" s="22">
        <v>5</v>
      </c>
      <c r="O734" s="22">
        <v>4</v>
      </c>
      <c r="P734" s="22">
        <f t="shared" si="45"/>
        <v>4.916666666666667</v>
      </c>
      <c r="Q734" s="76"/>
      <c r="S734" s="77"/>
    </row>
    <row r="735" spans="2:19" ht="15" x14ac:dyDescent="0.25">
      <c r="B735" s="91"/>
      <c r="C735" s="14" t="s">
        <v>5</v>
      </c>
      <c r="D735" s="22">
        <v>1</v>
      </c>
      <c r="E735" s="22">
        <v>1</v>
      </c>
      <c r="F735" s="22">
        <v>1</v>
      </c>
      <c r="G735" s="22">
        <v>1</v>
      </c>
      <c r="H735" s="22">
        <v>1</v>
      </c>
      <c r="I735" s="22">
        <v>1</v>
      </c>
      <c r="J735" s="22">
        <v>1</v>
      </c>
      <c r="K735" s="22">
        <v>1</v>
      </c>
      <c r="L735" s="22">
        <v>1</v>
      </c>
      <c r="M735" s="22">
        <v>1</v>
      </c>
      <c r="N735" s="22">
        <v>1</v>
      </c>
      <c r="O735" s="22">
        <v>1</v>
      </c>
      <c r="P735" s="22">
        <f t="shared" si="45"/>
        <v>1</v>
      </c>
      <c r="Q735" s="76"/>
      <c r="S735" s="77"/>
    </row>
    <row r="736" spans="2:19" ht="15" x14ac:dyDescent="0.25">
      <c r="B736" s="92" t="s">
        <v>150</v>
      </c>
      <c r="C736" s="92"/>
      <c r="D736" s="93">
        <v>6</v>
      </c>
      <c r="E736" s="93">
        <v>6</v>
      </c>
      <c r="F736" s="93">
        <v>6</v>
      </c>
      <c r="G736" s="93">
        <v>6</v>
      </c>
      <c r="H736" s="93">
        <v>6</v>
      </c>
      <c r="I736" s="93">
        <v>6</v>
      </c>
      <c r="J736" s="93">
        <v>6</v>
      </c>
      <c r="K736" s="93">
        <v>6</v>
      </c>
      <c r="L736" s="93">
        <v>6</v>
      </c>
      <c r="M736" s="93">
        <v>6</v>
      </c>
      <c r="N736" s="93">
        <v>6</v>
      </c>
      <c r="O736" s="93">
        <v>5</v>
      </c>
      <c r="P736" s="93">
        <f t="shared" si="45"/>
        <v>5.916666666666667</v>
      </c>
      <c r="Q736" s="76"/>
      <c r="S736" s="77"/>
    </row>
    <row r="737" spans="1:19" ht="15" x14ac:dyDescent="0.25">
      <c r="B737" s="95" t="s">
        <v>64</v>
      </c>
      <c r="C737" s="14" t="s">
        <v>4</v>
      </c>
      <c r="D737" s="22">
        <v>2</v>
      </c>
      <c r="E737" s="22">
        <v>2</v>
      </c>
      <c r="F737" s="22">
        <v>2</v>
      </c>
      <c r="G737" s="22">
        <v>2</v>
      </c>
      <c r="H737" s="22">
        <v>2</v>
      </c>
      <c r="I737" s="22">
        <v>2</v>
      </c>
      <c r="J737" s="22">
        <v>2</v>
      </c>
      <c r="K737" s="22">
        <v>2</v>
      </c>
      <c r="L737" s="22">
        <v>2</v>
      </c>
      <c r="M737" s="22">
        <v>2</v>
      </c>
      <c r="N737" s="22">
        <v>2</v>
      </c>
      <c r="O737" s="22">
        <v>2</v>
      </c>
      <c r="P737" s="22">
        <f t="shared" si="45"/>
        <v>2</v>
      </c>
      <c r="Q737" s="76"/>
      <c r="S737" s="77"/>
    </row>
    <row r="738" spans="1:19" ht="15" x14ac:dyDescent="0.25">
      <c r="B738" s="95"/>
      <c r="C738" s="14" t="s">
        <v>5</v>
      </c>
      <c r="D738" s="22">
        <v>2</v>
      </c>
      <c r="E738" s="22">
        <v>2</v>
      </c>
      <c r="F738" s="22">
        <v>2</v>
      </c>
      <c r="G738" s="22">
        <v>2</v>
      </c>
      <c r="H738" s="22">
        <v>2</v>
      </c>
      <c r="I738" s="22">
        <v>2</v>
      </c>
      <c r="J738" s="22">
        <v>2</v>
      </c>
      <c r="K738" s="22">
        <v>2</v>
      </c>
      <c r="L738" s="22">
        <v>2</v>
      </c>
      <c r="M738" s="22">
        <v>2</v>
      </c>
      <c r="N738" s="22">
        <v>2</v>
      </c>
      <c r="O738" s="22">
        <v>2</v>
      </c>
      <c r="P738" s="22">
        <f t="shared" si="45"/>
        <v>2</v>
      </c>
      <c r="Q738" s="76"/>
      <c r="S738" s="77"/>
    </row>
    <row r="739" spans="1:19" ht="15" x14ac:dyDescent="0.25">
      <c r="B739" s="91"/>
      <c r="C739" s="14" t="s">
        <v>7</v>
      </c>
      <c r="D739" s="22">
        <v>1</v>
      </c>
      <c r="E739" s="22">
        <v>1</v>
      </c>
      <c r="F739" s="22">
        <v>1</v>
      </c>
      <c r="G739" s="22">
        <v>1</v>
      </c>
      <c r="H739" s="22">
        <v>1</v>
      </c>
      <c r="I739" s="22">
        <v>1</v>
      </c>
      <c r="J739" s="22">
        <v>1</v>
      </c>
      <c r="K739" s="22">
        <v>1</v>
      </c>
      <c r="L739" s="22">
        <v>1</v>
      </c>
      <c r="M739" s="22">
        <v>1</v>
      </c>
      <c r="N739" s="22">
        <v>1</v>
      </c>
      <c r="O739" s="22">
        <v>1</v>
      </c>
      <c r="P739" s="22">
        <f t="shared" si="45"/>
        <v>1</v>
      </c>
      <c r="Q739" s="76"/>
      <c r="S739" s="77"/>
    </row>
    <row r="740" spans="1:19" ht="15" x14ac:dyDescent="0.25">
      <c r="B740" s="92" t="s">
        <v>151</v>
      </c>
      <c r="C740" s="92"/>
      <c r="D740" s="93">
        <v>5</v>
      </c>
      <c r="E740" s="93">
        <v>5</v>
      </c>
      <c r="F740" s="93">
        <v>5</v>
      </c>
      <c r="G740" s="93">
        <v>5</v>
      </c>
      <c r="H740" s="93">
        <v>5</v>
      </c>
      <c r="I740" s="93">
        <v>5</v>
      </c>
      <c r="J740" s="93">
        <v>5</v>
      </c>
      <c r="K740" s="93">
        <v>5</v>
      </c>
      <c r="L740" s="93">
        <v>5</v>
      </c>
      <c r="M740" s="93">
        <v>5</v>
      </c>
      <c r="N740" s="93">
        <v>5</v>
      </c>
      <c r="O740" s="93">
        <v>5</v>
      </c>
      <c r="P740" s="93">
        <f t="shared" si="45"/>
        <v>5</v>
      </c>
      <c r="Q740" s="76"/>
      <c r="S740" s="77"/>
    </row>
    <row r="741" spans="1:19" ht="15" x14ac:dyDescent="0.25">
      <c r="B741" s="96" t="s">
        <v>152</v>
      </c>
      <c r="C741" s="96"/>
      <c r="D741" s="97">
        <v>3865</v>
      </c>
      <c r="E741" s="97">
        <v>3908</v>
      </c>
      <c r="F741" s="97">
        <v>3924</v>
      </c>
      <c r="G741" s="97">
        <v>3920</v>
      </c>
      <c r="H741" s="97">
        <v>3909</v>
      </c>
      <c r="I741" s="97">
        <v>3927</v>
      </c>
      <c r="J741" s="97">
        <v>3930</v>
      </c>
      <c r="K741" s="97">
        <v>3941</v>
      </c>
      <c r="L741" s="97">
        <v>3954</v>
      </c>
      <c r="M741" s="97">
        <v>3977</v>
      </c>
      <c r="N741" s="97"/>
      <c r="O741" s="97"/>
      <c r="P741" s="97">
        <f t="shared" ref="P741" si="46">AVERAGE(D741:O741)</f>
        <v>3925.5</v>
      </c>
      <c r="Q741" s="76"/>
      <c r="S741" s="77"/>
    </row>
    <row r="742" spans="1:19" ht="15" x14ac:dyDescent="0.25">
      <c r="C742" s="22"/>
      <c r="D742" s="22"/>
      <c r="E742" s="22"/>
      <c r="F742" s="22"/>
      <c r="G742" s="22"/>
      <c r="H742" s="22"/>
      <c r="I742" s="30"/>
      <c r="Q742" s="76"/>
      <c r="S742" s="77"/>
    </row>
    <row r="743" spans="1:19" s="53" customFormat="1" x14ac:dyDescent="0.2">
      <c r="C743" s="59"/>
    </row>
    <row r="744" spans="1:19" ht="15" x14ac:dyDescent="0.25">
      <c r="C744" s="22"/>
      <c r="Q744" s="76"/>
      <c r="S744" s="77"/>
    </row>
    <row r="745" spans="1:19" ht="15" x14ac:dyDescent="0.25">
      <c r="A745" s="44"/>
      <c r="B745" s="49"/>
      <c r="C745" s="50"/>
      <c r="D745" s="50"/>
      <c r="E745" s="50"/>
      <c r="F745" s="47"/>
      <c r="G745" s="47"/>
      <c r="H745" s="47"/>
      <c r="I745" s="47"/>
      <c r="J745" s="48"/>
      <c r="K745" s="48"/>
      <c r="L745" s="48"/>
      <c r="M745" s="48"/>
      <c r="N745" s="48"/>
      <c r="O745" s="34"/>
      <c r="Q745" s="76"/>
    </row>
    <row r="746" spans="1:19" ht="26.25" x14ac:dyDescent="0.4">
      <c r="A746" s="44"/>
      <c r="B746" s="16" t="s">
        <v>153</v>
      </c>
      <c r="C746" s="45"/>
      <c r="D746" s="45"/>
      <c r="E746" s="45"/>
      <c r="F746" s="46"/>
      <c r="G746" s="46"/>
      <c r="H746" s="47"/>
      <c r="I746" s="47"/>
      <c r="J746" s="48"/>
      <c r="K746" s="48"/>
      <c r="L746" s="48"/>
      <c r="M746" s="48"/>
      <c r="N746" s="48"/>
      <c r="O746" s="34"/>
      <c r="Q746" s="76"/>
    </row>
    <row r="747" spans="1:19" ht="15" x14ac:dyDescent="0.25">
      <c r="B747" s="14" t="s">
        <v>29</v>
      </c>
      <c r="C747" s="22"/>
      <c r="Q747" s="76"/>
    </row>
    <row r="748" spans="1:19" ht="23.25" x14ac:dyDescent="0.35">
      <c r="A748" s="44"/>
      <c r="B748" s="17" t="s">
        <v>154</v>
      </c>
      <c r="C748" s="50"/>
      <c r="D748" s="50"/>
      <c r="E748" s="50"/>
      <c r="F748" s="47"/>
      <c r="G748" s="47"/>
      <c r="H748" s="47"/>
      <c r="I748" s="47"/>
      <c r="J748" s="48"/>
      <c r="K748" s="48"/>
      <c r="L748" s="48"/>
      <c r="M748" s="48"/>
      <c r="N748" s="48"/>
      <c r="O748" s="34"/>
    </row>
    <row r="749" spans="1:19" ht="15" x14ac:dyDescent="0.25">
      <c r="A749" s="44"/>
      <c r="B749" s="49"/>
      <c r="C749" s="50"/>
      <c r="D749" s="50"/>
      <c r="E749" s="50"/>
      <c r="F749" s="47"/>
      <c r="G749" s="47"/>
      <c r="H749" s="47"/>
      <c r="I749" s="47"/>
      <c r="J749" s="48"/>
      <c r="K749" s="48"/>
      <c r="L749" s="48"/>
      <c r="M749" s="48"/>
      <c r="N749" s="48"/>
      <c r="O749" s="34"/>
    </row>
    <row r="750" spans="1:19" ht="15" x14ac:dyDescent="0.25">
      <c r="A750" s="44"/>
      <c r="B750" s="49"/>
      <c r="C750" s="50"/>
      <c r="D750" s="50"/>
      <c r="E750" s="50"/>
      <c r="F750" s="47"/>
      <c r="G750" s="47"/>
      <c r="H750" s="47"/>
      <c r="I750" s="47"/>
      <c r="J750" s="48"/>
      <c r="K750" s="48"/>
      <c r="L750" s="48"/>
      <c r="M750" s="48"/>
      <c r="N750" s="48"/>
      <c r="O750" s="34"/>
    </row>
    <row r="751" spans="1:19" ht="30.75" thickBot="1" x14ac:dyDescent="0.3">
      <c r="A751" s="44"/>
      <c r="B751" s="67" t="s">
        <v>155</v>
      </c>
      <c r="C751" s="67" t="s">
        <v>156</v>
      </c>
      <c r="D751" s="67" t="s">
        <v>157</v>
      </c>
      <c r="E751" s="67" t="s">
        <v>32</v>
      </c>
      <c r="F751" s="67" t="s">
        <v>33</v>
      </c>
      <c r="G751" s="67" t="s">
        <v>34</v>
      </c>
      <c r="H751" s="67" t="s">
        <v>35</v>
      </c>
      <c r="I751" s="67" t="s">
        <v>36</v>
      </c>
      <c r="J751" s="67" t="s">
        <v>37</v>
      </c>
      <c r="K751" s="64" t="s">
        <v>38</v>
      </c>
      <c r="L751" s="64" t="s">
        <v>39</v>
      </c>
      <c r="M751" s="64" t="s">
        <v>40</v>
      </c>
      <c r="N751" s="64" t="s">
        <v>164</v>
      </c>
      <c r="O751" s="64" t="s">
        <v>41</v>
      </c>
      <c r="P751" s="64" t="s">
        <v>42</v>
      </c>
    </row>
    <row r="752" spans="1:19" ht="15" x14ac:dyDescent="0.25">
      <c r="A752" s="44"/>
      <c r="B752" s="19" t="s">
        <v>52</v>
      </c>
      <c r="C752" s="19" t="s">
        <v>81</v>
      </c>
      <c r="D752" s="14" t="s">
        <v>81</v>
      </c>
      <c r="E752" s="22">
        <v>721</v>
      </c>
      <c r="F752" s="22">
        <v>717</v>
      </c>
      <c r="G752" s="22">
        <v>674</v>
      </c>
      <c r="H752" s="22">
        <v>648</v>
      </c>
      <c r="I752" s="22">
        <v>647</v>
      </c>
      <c r="J752" s="22">
        <v>646</v>
      </c>
      <c r="K752" s="22">
        <v>638</v>
      </c>
      <c r="L752" s="22">
        <v>640</v>
      </c>
      <c r="M752" s="22">
        <v>641</v>
      </c>
      <c r="N752" s="22">
        <v>647</v>
      </c>
      <c r="O752" s="22">
        <v>630</v>
      </c>
      <c r="P752" s="22">
        <v>645</v>
      </c>
    </row>
    <row r="753" spans="1:16" ht="15" x14ac:dyDescent="0.25">
      <c r="A753" s="44"/>
      <c r="B753" s="19"/>
      <c r="C753" s="19"/>
      <c r="D753" s="14" t="s">
        <v>83</v>
      </c>
      <c r="E753" s="22">
        <v>87</v>
      </c>
      <c r="F753" s="22">
        <v>106</v>
      </c>
      <c r="G753" s="22">
        <v>139</v>
      </c>
      <c r="H753" s="22">
        <v>136</v>
      </c>
      <c r="I753" s="22">
        <v>132</v>
      </c>
      <c r="J753" s="22">
        <v>132</v>
      </c>
      <c r="K753" s="22">
        <v>140</v>
      </c>
      <c r="L753" s="22">
        <v>140</v>
      </c>
      <c r="M753" s="22">
        <v>141</v>
      </c>
      <c r="N753" s="22">
        <v>149</v>
      </c>
      <c r="O753" s="22">
        <v>155</v>
      </c>
      <c r="P753" s="22">
        <v>149</v>
      </c>
    </row>
    <row r="754" spans="1:16" ht="15" x14ac:dyDescent="0.25">
      <c r="A754" s="44"/>
      <c r="B754" s="19"/>
      <c r="C754" s="19"/>
      <c r="D754" s="14" t="s">
        <v>88</v>
      </c>
      <c r="E754" s="22"/>
      <c r="F754" s="22"/>
      <c r="G754" s="22">
        <v>4</v>
      </c>
      <c r="H754" s="22">
        <v>4</v>
      </c>
      <c r="I754" s="22">
        <v>6</v>
      </c>
      <c r="J754" s="22">
        <v>7</v>
      </c>
      <c r="K754" s="22">
        <v>8</v>
      </c>
      <c r="L754" s="22">
        <v>8</v>
      </c>
      <c r="M754" s="22">
        <v>8</v>
      </c>
      <c r="N754" s="22">
        <v>8</v>
      </c>
      <c r="O754" s="22">
        <v>28</v>
      </c>
      <c r="P754" s="22">
        <v>21</v>
      </c>
    </row>
    <row r="755" spans="1:16" ht="15" x14ac:dyDescent="0.25">
      <c r="A755" s="44"/>
      <c r="B755" s="19"/>
      <c r="C755" s="19" t="s">
        <v>82</v>
      </c>
      <c r="D755" s="14" t="s">
        <v>82</v>
      </c>
      <c r="E755" s="22">
        <v>203</v>
      </c>
      <c r="F755" s="22">
        <v>206</v>
      </c>
      <c r="G755" s="22">
        <v>190</v>
      </c>
      <c r="H755" s="22">
        <v>202</v>
      </c>
      <c r="I755" s="22">
        <v>201</v>
      </c>
      <c r="J755" s="22">
        <v>203</v>
      </c>
      <c r="K755" s="22">
        <v>202</v>
      </c>
      <c r="L755" s="22">
        <v>204</v>
      </c>
      <c r="M755" s="22">
        <v>209</v>
      </c>
      <c r="N755" s="22">
        <v>212</v>
      </c>
      <c r="O755" s="22">
        <v>207</v>
      </c>
      <c r="P755" s="22">
        <v>205</v>
      </c>
    </row>
    <row r="756" spans="1:16" ht="15" x14ac:dyDescent="0.25">
      <c r="A756" s="44"/>
      <c r="B756" s="19"/>
      <c r="C756" s="19"/>
      <c r="D756" s="14" t="s">
        <v>95</v>
      </c>
      <c r="E756" s="22">
        <v>2</v>
      </c>
      <c r="F756" s="22">
        <v>4</v>
      </c>
      <c r="G756" s="22">
        <v>4</v>
      </c>
      <c r="H756" s="22">
        <v>4</v>
      </c>
      <c r="I756" s="22">
        <v>4</v>
      </c>
      <c r="J756" s="22">
        <v>4</v>
      </c>
      <c r="K756" s="22">
        <v>4</v>
      </c>
      <c r="L756" s="22">
        <v>4</v>
      </c>
      <c r="M756" s="22">
        <v>4</v>
      </c>
      <c r="N756" s="22">
        <v>4</v>
      </c>
      <c r="O756" s="22">
        <v>4</v>
      </c>
      <c r="P756" s="22">
        <v>5</v>
      </c>
    </row>
    <row r="757" spans="1:16" ht="15" x14ac:dyDescent="0.25">
      <c r="A757" s="44"/>
      <c r="B757" s="19"/>
      <c r="C757" s="19" t="s">
        <v>84</v>
      </c>
      <c r="D757" s="14" t="s">
        <v>84</v>
      </c>
      <c r="E757" s="22">
        <v>12</v>
      </c>
      <c r="F757" s="22">
        <v>16</v>
      </c>
      <c r="G757" s="22">
        <v>22</v>
      </c>
      <c r="H757" s="22">
        <v>23</v>
      </c>
      <c r="I757" s="22">
        <v>22</v>
      </c>
      <c r="J757" s="22">
        <v>25</v>
      </c>
      <c r="K757" s="22">
        <v>25</v>
      </c>
      <c r="L757" s="22">
        <v>25</v>
      </c>
      <c r="M757" s="22">
        <v>25</v>
      </c>
      <c r="N757" s="22">
        <v>25</v>
      </c>
      <c r="O757" s="22">
        <v>18</v>
      </c>
      <c r="P757" s="22">
        <v>27</v>
      </c>
    </row>
    <row r="758" spans="1:16" ht="15" x14ac:dyDescent="0.25">
      <c r="A758" s="44"/>
      <c r="B758" s="19"/>
      <c r="C758" s="19" t="s">
        <v>127</v>
      </c>
      <c r="D758" s="14" t="s">
        <v>103</v>
      </c>
      <c r="E758" s="22"/>
      <c r="F758" s="22">
        <v>1</v>
      </c>
      <c r="G758" s="22">
        <v>5</v>
      </c>
      <c r="H758" s="22">
        <v>5</v>
      </c>
      <c r="I758" s="22">
        <v>5</v>
      </c>
      <c r="J758" s="22">
        <v>5</v>
      </c>
      <c r="K758" s="22">
        <v>5</v>
      </c>
      <c r="L758" s="22">
        <v>5</v>
      </c>
      <c r="M758" s="22">
        <v>5</v>
      </c>
      <c r="N758" s="22">
        <v>5</v>
      </c>
      <c r="O758" s="22">
        <v>3</v>
      </c>
      <c r="P758" s="22">
        <v>3</v>
      </c>
    </row>
    <row r="759" spans="1:16" ht="15" x14ac:dyDescent="0.25">
      <c r="A759" s="44"/>
      <c r="B759" s="19"/>
      <c r="C759" s="19"/>
      <c r="D759" s="14" t="s">
        <v>98</v>
      </c>
      <c r="E759" s="22">
        <v>1</v>
      </c>
      <c r="F759" s="22">
        <v>1</v>
      </c>
      <c r="G759" s="22">
        <v>3</v>
      </c>
      <c r="H759" s="22">
        <v>3</v>
      </c>
      <c r="I759" s="22">
        <v>3</v>
      </c>
      <c r="J759" s="22">
        <v>3</v>
      </c>
      <c r="K759" s="22">
        <v>3</v>
      </c>
      <c r="L759" s="22">
        <v>3</v>
      </c>
      <c r="M759" s="22">
        <v>3</v>
      </c>
      <c r="N759" s="22">
        <v>3</v>
      </c>
      <c r="O759" s="22">
        <v>3</v>
      </c>
      <c r="P759" s="22">
        <v>3</v>
      </c>
    </row>
    <row r="760" spans="1:16" ht="15" x14ac:dyDescent="0.25">
      <c r="A760" s="44"/>
      <c r="B760" s="19"/>
      <c r="C760" s="19"/>
      <c r="D760" s="14" t="s">
        <v>97</v>
      </c>
      <c r="E760" s="22">
        <v>1</v>
      </c>
      <c r="F760" s="22">
        <v>1</v>
      </c>
      <c r="G760" s="22">
        <v>1</v>
      </c>
      <c r="H760" s="22">
        <v>1</v>
      </c>
      <c r="I760" s="22">
        <v>1</v>
      </c>
      <c r="J760" s="22">
        <v>1</v>
      </c>
      <c r="K760" s="22">
        <v>1</v>
      </c>
      <c r="L760" s="22">
        <v>1</v>
      </c>
      <c r="M760" s="22">
        <v>1</v>
      </c>
      <c r="N760" s="22">
        <v>1</v>
      </c>
      <c r="O760" s="22">
        <v>2</v>
      </c>
      <c r="P760" s="22">
        <v>2</v>
      </c>
    </row>
    <row r="761" spans="1:16" ht="15" x14ac:dyDescent="0.25">
      <c r="A761" s="44"/>
      <c r="B761" s="19"/>
      <c r="C761" s="19"/>
      <c r="D761" s="14" t="s">
        <v>99</v>
      </c>
      <c r="E761" s="22"/>
      <c r="F761" s="22"/>
      <c r="G761" s="22">
        <v>1</v>
      </c>
      <c r="H761" s="22">
        <v>1</v>
      </c>
      <c r="I761" s="22">
        <v>1</v>
      </c>
      <c r="J761" s="22">
        <v>1</v>
      </c>
      <c r="K761" s="22">
        <v>2</v>
      </c>
      <c r="L761" s="22">
        <v>2</v>
      </c>
      <c r="M761" s="22">
        <v>2</v>
      </c>
      <c r="N761" s="22">
        <v>2</v>
      </c>
      <c r="O761" s="22">
        <v>2</v>
      </c>
      <c r="P761" s="22">
        <v>2</v>
      </c>
    </row>
    <row r="762" spans="1:16" ht="15" x14ac:dyDescent="0.25">
      <c r="A762" s="44"/>
      <c r="B762" s="19"/>
      <c r="C762" s="19"/>
      <c r="D762" s="14" t="s">
        <v>93</v>
      </c>
      <c r="E762" s="22">
        <v>2</v>
      </c>
      <c r="F762" s="22">
        <v>2</v>
      </c>
      <c r="G762" s="22">
        <v>2</v>
      </c>
      <c r="H762" s="22">
        <v>2</v>
      </c>
      <c r="I762" s="22">
        <v>2</v>
      </c>
      <c r="J762" s="22">
        <v>2</v>
      </c>
      <c r="K762" s="22">
        <v>2</v>
      </c>
      <c r="L762" s="22">
        <v>2</v>
      </c>
      <c r="M762" s="22">
        <v>2</v>
      </c>
      <c r="N762" s="22">
        <v>2</v>
      </c>
      <c r="O762" s="22">
        <v>2</v>
      </c>
      <c r="P762" s="22">
        <v>2</v>
      </c>
    </row>
    <row r="763" spans="1:16" ht="15" x14ac:dyDescent="0.25">
      <c r="A763" s="44"/>
      <c r="B763" s="19"/>
      <c r="C763" s="19"/>
      <c r="D763" s="14" t="s">
        <v>129</v>
      </c>
      <c r="E763" s="22"/>
      <c r="F763" s="22"/>
      <c r="G763" s="22">
        <v>1</v>
      </c>
      <c r="H763" s="22">
        <v>1</v>
      </c>
      <c r="I763" s="22">
        <v>1</v>
      </c>
      <c r="J763" s="22">
        <v>1</v>
      </c>
      <c r="K763" s="22">
        <v>1</v>
      </c>
      <c r="L763" s="22">
        <v>1</v>
      </c>
      <c r="M763" s="22">
        <v>1</v>
      </c>
      <c r="N763" s="22">
        <v>1</v>
      </c>
      <c r="O763" s="22"/>
      <c r="P763" s="22"/>
    </row>
    <row r="764" spans="1:16" ht="15" x14ac:dyDescent="0.25">
      <c r="A764" s="44"/>
      <c r="B764" s="19"/>
      <c r="C764" s="19"/>
      <c r="D764" s="14" t="s">
        <v>128</v>
      </c>
      <c r="E764" s="22">
        <v>1</v>
      </c>
      <c r="F764" s="22">
        <v>1</v>
      </c>
      <c r="G764" s="22">
        <v>2</v>
      </c>
      <c r="H764" s="22">
        <v>2</v>
      </c>
      <c r="I764" s="22">
        <v>2</v>
      </c>
      <c r="J764" s="22">
        <v>2</v>
      </c>
      <c r="K764" s="22">
        <v>2</v>
      </c>
      <c r="L764" s="22">
        <v>2</v>
      </c>
      <c r="M764" s="22">
        <v>2</v>
      </c>
      <c r="N764" s="22">
        <v>2</v>
      </c>
      <c r="O764" s="22"/>
      <c r="P764" s="22"/>
    </row>
    <row r="765" spans="1:16" ht="15" x14ac:dyDescent="0.25">
      <c r="A765" s="44"/>
      <c r="B765" s="19"/>
      <c r="C765" s="19"/>
      <c r="D765" s="14" t="s">
        <v>101</v>
      </c>
      <c r="E765" s="22"/>
      <c r="F765" s="22"/>
      <c r="G765" s="22"/>
      <c r="H765" s="22"/>
      <c r="I765" s="22">
        <v>1</v>
      </c>
      <c r="J765" s="22">
        <v>1</v>
      </c>
      <c r="K765" s="22">
        <v>1</v>
      </c>
      <c r="L765" s="22">
        <v>1</v>
      </c>
      <c r="M765" s="22">
        <v>1</v>
      </c>
      <c r="N765" s="22">
        <v>1</v>
      </c>
      <c r="O765" s="22"/>
      <c r="P765" s="22"/>
    </row>
    <row r="766" spans="1:16" ht="15" x14ac:dyDescent="0.25">
      <c r="A766" s="44"/>
      <c r="B766" s="19"/>
      <c r="C766" s="19" t="s">
        <v>122</v>
      </c>
      <c r="D766" s="14" t="s">
        <v>85</v>
      </c>
      <c r="E766" s="22">
        <v>4</v>
      </c>
      <c r="F766" s="22">
        <v>4</v>
      </c>
      <c r="G766" s="22">
        <v>4</v>
      </c>
      <c r="H766" s="22">
        <v>4</v>
      </c>
      <c r="I766" s="22">
        <v>4</v>
      </c>
      <c r="J766" s="22">
        <v>4</v>
      </c>
      <c r="K766" s="22">
        <v>4</v>
      </c>
      <c r="L766" s="22">
        <v>4</v>
      </c>
      <c r="M766" s="22">
        <v>7</v>
      </c>
      <c r="N766" s="22">
        <v>8</v>
      </c>
      <c r="O766" s="22">
        <v>6</v>
      </c>
      <c r="P766" s="22">
        <v>6</v>
      </c>
    </row>
    <row r="767" spans="1:16" ht="15" x14ac:dyDescent="0.25">
      <c r="A767" s="44"/>
      <c r="B767" s="19"/>
      <c r="C767" s="19"/>
      <c r="D767" s="14" t="s">
        <v>100</v>
      </c>
      <c r="E767" s="22">
        <v>3</v>
      </c>
      <c r="F767" s="22">
        <v>3</v>
      </c>
      <c r="G767" s="22">
        <v>3</v>
      </c>
      <c r="H767" s="22">
        <v>3</v>
      </c>
      <c r="I767" s="22">
        <v>3</v>
      </c>
      <c r="J767" s="22">
        <v>3</v>
      </c>
      <c r="K767" s="22">
        <v>3</v>
      </c>
      <c r="L767" s="22">
        <v>3</v>
      </c>
      <c r="M767" s="22">
        <v>3</v>
      </c>
      <c r="N767" s="22">
        <v>2</v>
      </c>
      <c r="O767" s="22">
        <v>3</v>
      </c>
      <c r="P767" s="22">
        <v>3</v>
      </c>
    </row>
    <row r="768" spans="1:16" ht="15" x14ac:dyDescent="0.25">
      <c r="A768" s="44"/>
      <c r="B768" s="19"/>
      <c r="C768" s="19" t="s">
        <v>134</v>
      </c>
      <c r="D768" s="14" t="s">
        <v>90</v>
      </c>
      <c r="E768" s="22">
        <v>5</v>
      </c>
      <c r="F768" s="22">
        <v>5</v>
      </c>
      <c r="G768" s="22">
        <v>6</v>
      </c>
      <c r="H768" s="22">
        <v>6</v>
      </c>
      <c r="I768" s="22">
        <v>6</v>
      </c>
      <c r="J768" s="22">
        <v>6</v>
      </c>
      <c r="K768" s="22">
        <v>6</v>
      </c>
      <c r="L768" s="22">
        <v>6</v>
      </c>
      <c r="M768" s="22">
        <v>6</v>
      </c>
      <c r="N768" s="22">
        <v>6</v>
      </c>
      <c r="O768" s="22">
        <v>7</v>
      </c>
      <c r="P768" s="22">
        <v>7</v>
      </c>
    </row>
    <row r="769" spans="1:16" ht="15" x14ac:dyDescent="0.25">
      <c r="A769" s="44"/>
      <c r="B769" s="19"/>
      <c r="C769" s="19" t="s">
        <v>124</v>
      </c>
      <c r="D769" s="14" t="s">
        <v>87</v>
      </c>
      <c r="E769" s="22">
        <v>2</v>
      </c>
      <c r="F769" s="22">
        <v>2</v>
      </c>
      <c r="G769" s="22">
        <v>3</v>
      </c>
      <c r="H769" s="22">
        <v>3</v>
      </c>
      <c r="I769" s="22">
        <v>3</v>
      </c>
      <c r="J769" s="22">
        <v>3</v>
      </c>
      <c r="K769" s="22">
        <v>3</v>
      </c>
      <c r="L769" s="22">
        <v>3</v>
      </c>
      <c r="M769" s="22">
        <v>3</v>
      </c>
      <c r="N769" s="22">
        <v>3</v>
      </c>
      <c r="O769" s="22">
        <v>3</v>
      </c>
      <c r="P769" s="22">
        <v>3</v>
      </c>
    </row>
    <row r="770" spans="1:16" ht="15" x14ac:dyDescent="0.25">
      <c r="A770" s="44"/>
      <c r="B770" s="19"/>
      <c r="C770" s="19"/>
      <c r="D770" s="14" t="s">
        <v>92</v>
      </c>
      <c r="E770" s="22">
        <v>3</v>
      </c>
      <c r="F770" s="22">
        <v>3</v>
      </c>
      <c r="G770" s="22">
        <v>2</v>
      </c>
      <c r="H770" s="22">
        <v>2</v>
      </c>
      <c r="I770" s="22">
        <v>2</v>
      </c>
      <c r="J770" s="22">
        <v>2</v>
      </c>
      <c r="K770" s="22">
        <v>2</v>
      </c>
      <c r="L770" s="22">
        <v>2</v>
      </c>
      <c r="M770" s="22">
        <v>2</v>
      </c>
      <c r="N770" s="22">
        <v>2</v>
      </c>
      <c r="O770" s="22">
        <v>2</v>
      </c>
      <c r="P770" s="22">
        <v>2</v>
      </c>
    </row>
    <row r="771" spans="1:16" ht="15" x14ac:dyDescent="0.25">
      <c r="A771" s="44"/>
      <c r="B771" s="19"/>
      <c r="C771" s="19" t="s">
        <v>89</v>
      </c>
      <c r="D771" s="14" t="s">
        <v>89</v>
      </c>
      <c r="E771" s="22"/>
      <c r="F771" s="22"/>
      <c r="G771" s="22">
        <v>1</v>
      </c>
      <c r="H771" s="22">
        <v>1</v>
      </c>
      <c r="I771" s="22">
        <v>1</v>
      </c>
      <c r="J771" s="22">
        <v>1</v>
      </c>
      <c r="K771" s="22">
        <v>1</v>
      </c>
      <c r="L771" s="22">
        <v>1</v>
      </c>
      <c r="M771" s="22">
        <v>1</v>
      </c>
      <c r="N771" s="22">
        <v>1</v>
      </c>
      <c r="O771" s="22">
        <v>1</v>
      </c>
      <c r="P771" s="22">
        <v>1</v>
      </c>
    </row>
    <row r="772" spans="1:16" ht="15" x14ac:dyDescent="0.25">
      <c r="A772" s="44"/>
      <c r="B772" s="19"/>
      <c r="C772" s="19"/>
      <c r="D772" s="14" t="s">
        <v>86</v>
      </c>
      <c r="E772" s="22"/>
      <c r="F772" s="22"/>
      <c r="G772" s="22">
        <v>1</v>
      </c>
      <c r="H772" s="22">
        <v>1</v>
      </c>
      <c r="I772" s="22">
        <v>4</v>
      </c>
      <c r="J772" s="22">
        <v>4</v>
      </c>
      <c r="K772" s="22">
        <v>4</v>
      </c>
      <c r="L772" s="22">
        <v>4</v>
      </c>
      <c r="M772" s="22">
        <v>1</v>
      </c>
      <c r="N772" s="22">
        <v>1</v>
      </c>
      <c r="O772" s="22">
        <v>1</v>
      </c>
      <c r="P772" s="22">
        <v>1</v>
      </c>
    </row>
    <row r="773" spans="1:16" ht="15" x14ac:dyDescent="0.25">
      <c r="A773" s="44"/>
      <c r="B773" s="19"/>
      <c r="C773" s="19"/>
      <c r="D773" s="14" t="s">
        <v>102</v>
      </c>
      <c r="E773" s="22">
        <v>1</v>
      </c>
      <c r="F773" s="22">
        <v>1</v>
      </c>
      <c r="G773" s="22">
        <v>1</v>
      </c>
      <c r="H773" s="22">
        <v>1</v>
      </c>
      <c r="I773" s="22">
        <v>1</v>
      </c>
      <c r="J773" s="22">
        <v>1</v>
      </c>
      <c r="K773" s="22">
        <v>1</v>
      </c>
      <c r="L773" s="22">
        <v>1</v>
      </c>
      <c r="M773" s="22">
        <v>1</v>
      </c>
      <c r="N773" s="22">
        <v>1</v>
      </c>
      <c r="O773" s="22">
        <v>1</v>
      </c>
      <c r="P773" s="22">
        <v>1</v>
      </c>
    </row>
    <row r="774" spans="1:16" ht="15" x14ac:dyDescent="0.25">
      <c r="A774" s="44"/>
      <c r="B774" s="91"/>
      <c r="C774" s="19" t="s">
        <v>131</v>
      </c>
      <c r="D774" s="14" t="s">
        <v>91</v>
      </c>
      <c r="E774" s="22">
        <v>2</v>
      </c>
      <c r="F774" s="22">
        <v>2</v>
      </c>
      <c r="G774" s="22">
        <v>3</v>
      </c>
      <c r="H774" s="22">
        <v>3</v>
      </c>
      <c r="I774" s="22">
        <v>3</v>
      </c>
      <c r="J774" s="22">
        <v>3</v>
      </c>
      <c r="K774" s="22">
        <v>3</v>
      </c>
      <c r="L774" s="22">
        <v>3</v>
      </c>
      <c r="M774" s="22">
        <v>3</v>
      </c>
      <c r="N774" s="22">
        <v>3</v>
      </c>
      <c r="O774" s="22">
        <v>4</v>
      </c>
      <c r="P774" s="22">
        <v>3</v>
      </c>
    </row>
    <row r="775" spans="1:16" ht="15" x14ac:dyDescent="0.25">
      <c r="A775" s="44"/>
      <c r="B775" s="92" t="s">
        <v>137</v>
      </c>
      <c r="C775" s="92"/>
      <c r="D775" s="92"/>
      <c r="E775" s="93">
        <v>1050</v>
      </c>
      <c r="F775" s="93">
        <v>1075</v>
      </c>
      <c r="G775" s="93">
        <v>1072</v>
      </c>
      <c r="H775" s="93">
        <v>1056</v>
      </c>
      <c r="I775" s="93">
        <v>1055</v>
      </c>
      <c r="J775" s="93">
        <v>1060</v>
      </c>
      <c r="K775" s="93">
        <v>1061</v>
      </c>
      <c r="L775" s="93">
        <v>1065</v>
      </c>
      <c r="M775" s="93">
        <v>1072</v>
      </c>
      <c r="N775" s="93">
        <v>1089</v>
      </c>
      <c r="O775" s="93">
        <v>1082</v>
      </c>
      <c r="P775" s="93">
        <v>1091</v>
      </c>
    </row>
    <row r="776" spans="1:16" ht="15" x14ac:dyDescent="0.25">
      <c r="A776" s="44"/>
      <c r="B776" s="19" t="s">
        <v>53</v>
      </c>
      <c r="C776" s="19" t="s">
        <v>81</v>
      </c>
      <c r="D776" s="14" t="s">
        <v>81</v>
      </c>
      <c r="E776" s="22">
        <v>362</v>
      </c>
      <c r="F776" s="22">
        <v>360</v>
      </c>
      <c r="G776" s="22">
        <v>356</v>
      </c>
      <c r="H776" s="22">
        <v>356</v>
      </c>
      <c r="I776" s="22">
        <v>353</v>
      </c>
      <c r="J776" s="22">
        <v>353</v>
      </c>
      <c r="K776" s="22">
        <v>320</v>
      </c>
      <c r="L776" s="22">
        <v>319</v>
      </c>
      <c r="M776" s="22">
        <v>320</v>
      </c>
      <c r="N776" s="22">
        <v>318</v>
      </c>
      <c r="O776" s="22">
        <v>279</v>
      </c>
      <c r="P776" s="22">
        <v>279</v>
      </c>
    </row>
    <row r="777" spans="1:16" ht="15" x14ac:dyDescent="0.25">
      <c r="A777" s="44"/>
      <c r="B777" s="19"/>
      <c r="C777" s="19"/>
      <c r="D777" s="14" t="s">
        <v>83</v>
      </c>
      <c r="E777" s="22">
        <v>96</v>
      </c>
      <c r="F777" s="22">
        <v>102</v>
      </c>
      <c r="G777" s="22">
        <v>102</v>
      </c>
      <c r="H777" s="22">
        <v>102</v>
      </c>
      <c r="I777" s="22">
        <v>102</v>
      </c>
      <c r="J777" s="22">
        <v>102</v>
      </c>
      <c r="K777" s="22">
        <v>129</v>
      </c>
      <c r="L777" s="22">
        <v>129</v>
      </c>
      <c r="M777" s="22">
        <v>127</v>
      </c>
      <c r="N777" s="22">
        <v>126</v>
      </c>
      <c r="O777" s="22">
        <v>112</v>
      </c>
      <c r="P777" s="22">
        <v>112</v>
      </c>
    </row>
    <row r="778" spans="1:16" ht="15" x14ac:dyDescent="0.25">
      <c r="A778" s="44"/>
      <c r="B778" s="19"/>
      <c r="C778" s="19"/>
      <c r="D778" s="14" t="s">
        <v>88</v>
      </c>
      <c r="E778" s="22">
        <v>3</v>
      </c>
      <c r="F778" s="22">
        <v>3</v>
      </c>
      <c r="G778" s="22">
        <v>3</v>
      </c>
      <c r="H778" s="22">
        <v>3</v>
      </c>
      <c r="I778" s="22">
        <v>3</v>
      </c>
      <c r="J778" s="22">
        <v>3</v>
      </c>
      <c r="K778" s="22">
        <v>8</v>
      </c>
      <c r="L778" s="22">
        <v>8</v>
      </c>
      <c r="M778" s="22">
        <v>8</v>
      </c>
      <c r="N778" s="22">
        <v>8</v>
      </c>
      <c r="O778" s="22">
        <v>66</v>
      </c>
      <c r="P778" s="22">
        <v>65</v>
      </c>
    </row>
    <row r="779" spans="1:16" ht="15" x14ac:dyDescent="0.25">
      <c r="A779" s="44"/>
      <c r="B779" s="19"/>
      <c r="C779" s="19"/>
      <c r="D779" s="14" t="s">
        <v>114</v>
      </c>
      <c r="E779" s="22">
        <v>1</v>
      </c>
      <c r="F779" s="22">
        <v>1</v>
      </c>
      <c r="G779" s="22">
        <v>1</v>
      </c>
      <c r="H779" s="22">
        <v>1</v>
      </c>
      <c r="I779" s="22">
        <v>1</v>
      </c>
      <c r="J779" s="22">
        <v>1</v>
      </c>
      <c r="K779" s="22">
        <v>1</v>
      </c>
      <c r="L779" s="22">
        <v>1</v>
      </c>
      <c r="M779" s="22">
        <v>1</v>
      </c>
      <c r="N779" s="22">
        <v>1</v>
      </c>
      <c r="O779" s="22">
        <v>1</v>
      </c>
      <c r="P779" s="22">
        <v>1</v>
      </c>
    </row>
    <row r="780" spans="1:16" ht="15" x14ac:dyDescent="0.25">
      <c r="A780" s="44"/>
      <c r="B780" s="19"/>
      <c r="C780" s="19" t="s">
        <v>82</v>
      </c>
      <c r="D780" s="14" t="s">
        <v>82</v>
      </c>
      <c r="E780" s="22">
        <v>316</v>
      </c>
      <c r="F780" s="22">
        <v>311</v>
      </c>
      <c r="G780" s="22">
        <v>311</v>
      </c>
      <c r="H780" s="22">
        <v>307</v>
      </c>
      <c r="I780" s="22">
        <v>304</v>
      </c>
      <c r="J780" s="22">
        <v>304</v>
      </c>
      <c r="K780" s="22">
        <v>291</v>
      </c>
      <c r="L780" s="22">
        <v>288</v>
      </c>
      <c r="M780" s="22">
        <v>286</v>
      </c>
      <c r="N780" s="22">
        <v>283</v>
      </c>
      <c r="O780" s="22">
        <v>278</v>
      </c>
      <c r="P780" s="22">
        <v>277</v>
      </c>
    </row>
    <row r="781" spans="1:16" ht="15" x14ac:dyDescent="0.25">
      <c r="A781" s="44"/>
      <c r="B781" s="19"/>
      <c r="C781" s="19"/>
      <c r="D781" s="14" t="s">
        <v>95</v>
      </c>
      <c r="E781" s="22">
        <v>6</v>
      </c>
      <c r="F781" s="22">
        <v>6</v>
      </c>
      <c r="G781" s="22">
        <v>6</v>
      </c>
      <c r="H781" s="22">
        <v>6</v>
      </c>
      <c r="I781" s="22">
        <v>6</v>
      </c>
      <c r="J781" s="22">
        <v>6</v>
      </c>
      <c r="K781" s="22">
        <v>6</v>
      </c>
      <c r="L781" s="22">
        <v>6</v>
      </c>
      <c r="M781" s="22">
        <v>6</v>
      </c>
      <c r="N781" s="22">
        <v>6</v>
      </c>
      <c r="O781" s="22">
        <v>6</v>
      </c>
      <c r="P781" s="22">
        <v>6</v>
      </c>
    </row>
    <row r="782" spans="1:16" ht="15" x14ac:dyDescent="0.25">
      <c r="A782" s="44"/>
      <c r="B782" s="19"/>
      <c r="C782" s="19" t="s">
        <v>89</v>
      </c>
      <c r="D782" s="14" t="s">
        <v>89</v>
      </c>
      <c r="E782" s="22">
        <v>14</v>
      </c>
      <c r="F782" s="22">
        <v>18</v>
      </c>
      <c r="G782" s="22">
        <v>18</v>
      </c>
      <c r="H782" s="22">
        <v>18</v>
      </c>
      <c r="I782" s="22">
        <v>18</v>
      </c>
      <c r="J782" s="22">
        <v>18</v>
      </c>
      <c r="K782" s="22">
        <v>18</v>
      </c>
      <c r="L782" s="22">
        <v>18</v>
      </c>
      <c r="M782" s="22">
        <v>17</v>
      </c>
      <c r="N782" s="22">
        <v>17</v>
      </c>
      <c r="O782" s="22">
        <v>18</v>
      </c>
      <c r="P782" s="22">
        <v>19</v>
      </c>
    </row>
    <row r="783" spans="1:16" ht="15" x14ac:dyDescent="0.25">
      <c r="A783" s="44"/>
      <c r="B783" s="19"/>
      <c r="C783" s="19"/>
      <c r="D783" s="14" t="s">
        <v>86</v>
      </c>
      <c r="E783" s="22">
        <v>3</v>
      </c>
      <c r="F783" s="22">
        <v>3</v>
      </c>
      <c r="G783" s="22">
        <v>3</v>
      </c>
      <c r="H783" s="22">
        <v>3</v>
      </c>
      <c r="I783" s="22">
        <v>3</v>
      </c>
      <c r="J783" s="22">
        <v>3</v>
      </c>
      <c r="K783" s="22">
        <v>7</v>
      </c>
      <c r="L783" s="22">
        <v>8</v>
      </c>
      <c r="M783" s="22">
        <v>8</v>
      </c>
      <c r="N783" s="22">
        <v>8</v>
      </c>
      <c r="O783" s="22">
        <v>5</v>
      </c>
      <c r="P783" s="22">
        <v>5</v>
      </c>
    </row>
    <row r="784" spans="1:16" ht="15" x14ac:dyDescent="0.25">
      <c r="A784" s="44"/>
      <c r="B784" s="19"/>
      <c r="C784" s="19"/>
      <c r="D784" s="14" t="s">
        <v>102</v>
      </c>
      <c r="E784" s="22">
        <v>1</v>
      </c>
      <c r="F784" s="22">
        <v>1</v>
      </c>
      <c r="G784" s="22">
        <v>1</v>
      </c>
      <c r="H784" s="22">
        <v>1</v>
      </c>
      <c r="I784" s="22">
        <v>1</v>
      </c>
      <c r="J784" s="22">
        <v>1</v>
      </c>
      <c r="K784" s="22">
        <v>2</v>
      </c>
      <c r="L784" s="22">
        <v>2</v>
      </c>
      <c r="M784" s="22">
        <v>2</v>
      </c>
      <c r="N784" s="22">
        <v>2</v>
      </c>
      <c r="O784" s="22">
        <v>2</v>
      </c>
      <c r="P784" s="22">
        <v>2</v>
      </c>
    </row>
    <row r="785" spans="1:16" ht="15" x14ac:dyDescent="0.25">
      <c r="A785" s="44"/>
      <c r="B785" s="19"/>
      <c r="C785" s="19"/>
      <c r="D785" s="14" t="s">
        <v>119</v>
      </c>
      <c r="E785" s="22">
        <v>1</v>
      </c>
      <c r="F785" s="22">
        <v>1</v>
      </c>
      <c r="G785" s="22">
        <v>1</v>
      </c>
      <c r="H785" s="22">
        <v>1</v>
      </c>
      <c r="I785" s="22">
        <v>1</v>
      </c>
      <c r="J785" s="22">
        <v>1</v>
      </c>
      <c r="K785" s="22">
        <v>1</v>
      </c>
      <c r="L785" s="22">
        <v>1</v>
      </c>
      <c r="M785" s="22">
        <v>1</v>
      </c>
      <c r="N785" s="22">
        <v>1</v>
      </c>
      <c r="O785" s="22">
        <v>1</v>
      </c>
      <c r="P785" s="22">
        <v>1</v>
      </c>
    </row>
    <row r="786" spans="1:16" ht="15" x14ac:dyDescent="0.25">
      <c r="A786" s="44"/>
      <c r="B786" s="19"/>
      <c r="C786" s="19" t="s">
        <v>84</v>
      </c>
      <c r="D786" s="14" t="s">
        <v>84</v>
      </c>
      <c r="E786" s="22">
        <v>21</v>
      </c>
      <c r="F786" s="22">
        <v>20</v>
      </c>
      <c r="G786" s="22">
        <v>20</v>
      </c>
      <c r="H786" s="22">
        <v>20</v>
      </c>
      <c r="I786" s="22">
        <v>20</v>
      </c>
      <c r="J786" s="22">
        <v>20</v>
      </c>
      <c r="K786" s="22">
        <v>20</v>
      </c>
      <c r="L786" s="22">
        <v>20</v>
      </c>
      <c r="M786" s="22">
        <v>19</v>
      </c>
      <c r="N786" s="22">
        <v>20</v>
      </c>
      <c r="O786" s="22">
        <v>23</v>
      </c>
      <c r="P786" s="22">
        <v>23</v>
      </c>
    </row>
    <row r="787" spans="1:16" ht="15" x14ac:dyDescent="0.25">
      <c r="A787" s="44"/>
      <c r="B787" s="19"/>
      <c r="C787" s="19" t="s">
        <v>122</v>
      </c>
      <c r="D787" s="14" t="s">
        <v>85</v>
      </c>
      <c r="E787" s="22">
        <v>10</v>
      </c>
      <c r="F787" s="22">
        <v>10</v>
      </c>
      <c r="G787" s="22">
        <v>10</v>
      </c>
      <c r="H787" s="22">
        <v>10</v>
      </c>
      <c r="I787" s="22">
        <v>11</v>
      </c>
      <c r="J787" s="22">
        <v>11</v>
      </c>
      <c r="K787" s="22">
        <v>21</v>
      </c>
      <c r="L787" s="22">
        <v>21</v>
      </c>
      <c r="M787" s="22">
        <v>22</v>
      </c>
      <c r="N787" s="22">
        <v>22</v>
      </c>
      <c r="O787" s="22">
        <v>25</v>
      </c>
      <c r="P787" s="22">
        <v>28</v>
      </c>
    </row>
    <row r="788" spans="1:16" ht="15" x14ac:dyDescent="0.25">
      <c r="A788" s="44"/>
      <c r="B788" s="19"/>
      <c r="C788" s="19"/>
      <c r="D788" s="14" t="s">
        <v>100</v>
      </c>
      <c r="E788" s="22">
        <v>3</v>
      </c>
      <c r="F788" s="22">
        <v>2</v>
      </c>
      <c r="G788" s="22">
        <v>2</v>
      </c>
      <c r="H788" s="22">
        <v>2</v>
      </c>
      <c r="I788" s="22">
        <v>2</v>
      </c>
      <c r="J788" s="22">
        <v>2</v>
      </c>
      <c r="K788" s="22">
        <v>2</v>
      </c>
      <c r="L788" s="22">
        <v>2</v>
      </c>
      <c r="M788" s="22">
        <v>2</v>
      </c>
      <c r="N788" s="22">
        <v>2</v>
      </c>
      <c r="O788" s="22">
        <v>2</v>
      </c>
      <c r="P788" s="22">
        <v>2</v>
      </c>
    </row>
    <row r="789" spans="1:16" ht="15" x14ac:dyDescent="0.25">
      <c r="A789" s="44"/>
      <c r="B789" s="19"/>
      <c r="C789" s="19" t="s">
        <v>124</v>
      </c>
      <c r="D789" s="14" t="s">
        <v>87</v>
      </c>
      <c r="E789" s="22">
        <v>6</v>
      </c>
      <c r="F789" s="22">
        <v>7</v>
      </c>
      <c r="G789" s="22">
        <v>9</v>
      </c>
      <c r="H789" s="22">
        <v>9</v>
      </c>
      <c r="I789" s="22">
        <v>9</v>
      </c>
      <c r="J789" s="22">
        <v>9</v>
      </c>
      <c r="K789" s="22">
        <v>10</v>
      </c>
      <c r="L789" s="22">
        <v>12</v>
      </c>
      <c r="M789" s="22">
        <v>12</v>
      </c>
      <c r="N789" s="22">
        <v>13</v>
      </c>
      <c r="O789" s="22">
        <v>13</v>
      </c>
      <c r="P789" s="22">
        <v>13</v>
      </c>
    </row>
    <row r="790" spans="1:16" ht="15" x14ac:dyDescent="0.25">
      <c r="A790" s="44"/>
      <c r="B790" s="19"/>
      <c r="C790" s="19"/>
      <c r="D790" s="14" t="s">
        <v>92</v>
      </c>
      <c r="E790" s="22">
        <v>9</v>
      </c>
      <c r="F790" s="22">
        <v>8</v>
      </c>
      <c r="G790" s="22">
        <v>8</v>
      </c>
      <c r="H790" s="22">
        <v>7</v>
      </c>
      <c r="I790" s="22">
        <v>7</v>
      </c>
      <c r="J790" s="22">
        <v>7</v>
      </c>
      <c r="K790" s="22">
        <v>6</v>
      </c>
      <c r="L790" s="22">
        <v>6</v>
      </c>
      <c r="M790" s="22">
        <v>6</v>
      </c>
      <c r="N790" s="22">
        <v>6</v>
      </c>
      <c r="O790" s="22">
        <v>8</v>
      </c>
      <c r="P790" s="22">
        <v>8</v>
      </c>
    </row>
    <row r="791" spans="1:16" ht="15" x14ac:dyDescent="0.25">
      <c r="A791" s="44"/>
      <c r="B791" s="19"/>
      <c r="C791" s="19" t="s">
        <v>127</v>
      </c>
      <c r="D791" s="14" t="s">
        <v>165</v>
      </c>
      <c r="E791" s="22"/>
      <c r="F791" s="22"/>
      <c r="G791" s="22"/>
      <c r="H791" s="22"/>
      <c r="I791" s="22"/>
      <c r="J791" s="22"/>
      <c r="K791" s="22">
        <v>3</v>
      </c>
      <c r="L791" s="22">
        <v>3</v>
      </c>
      <c r="M791" s="22">
        <v>3</v>
      </c>
      <c r="N791" s="22">
        <v>3</v>
      </c>
      <c r="O791" s="22">
        <v>4</v>
      </c>
      <c r="P791" s="22">
        <v>5</v>
      </c>
    </row>
    <row r="792" spans="1:16" ht="15" x14ac:dyDescent="0.25">
      <c r="A792" s="44"/>
      <c r="B792" s="19"/>
      <c r="C792" s="19"/>
      <c r="D792" s="14" t="s">
        <v>98</v>
      </c>
      <c r="E792" s="22">
        <v>1</v>
      </c>
      <c r="F792" s="22">
        <v>1</v>
      </c>
      <c r="G792" s="22">
        <v>1</v>
      </c>
      <c r="H792" s="22">
        <v>1</v>
      </c>
      <c r="I792" s="22">
        <v>1</v>
      </c>
      <c r="J792" s="22">
        <v>1</v>
      </c>
      <c r="K792" s="22">
        <v>2</v>
      </c>
      <c r="L792" s="22">
        <v>2</v>
      </c>
      <c r="M792" s="22">
        <v>2</v>
      </c>
      <c r="N792" s="22">
        <v>2</v>
      </c>
      <c r="O792" s="22">
        <v>3</v>
      </c>
      <c r="P792" s="22">
        <v>3</v>
      </c>
    </row>
    <row r="793" spans="1:16" ht="15" x14ac:dyDescent="0.25">
      <c r="A793" s="44"/>
      <c r="B793" s="19"/>
      <c r="C793" s="19"/>
      <c r="D793" s="14" t="s">
        <v>97</v>
      </c>
      <c r="E793" s="22">
        <v>2</v>
      </c>
      <c r="F793" s="22">
        <v>2</v>
      </c>
      <c r="G793" s="22">
        <v>2</v>
      </c>
      <c r="H793" s="22">
        <v>2</v>
      </c>
      <c r="I793" s="22">
        <v>2</v>
      </c>
      <c r="J793" s="22">
        <v>2</v>
      </c>
      <c r="K793" s="22">
        <v>2</v>
      </c>
      <c r="L793" s="22">
        <v>2</v>
      </c>
      <c r="M793" s="22">
        <v>2</v>
      </c>
      <c r="N793" s="22">
        <v>2</v>
      </c>
      <c r="O793" s="22">
        <v>2</v>
      </c>
      <c r="P793" s="22">
        <v>2</v>
      </c>
    </row>
    <row r="794" spans="1:16" ht="15" x14ac:dyDescent="0.25">
      <c r="A794" s="44"/>
      <c r="B794" s="19"/>
      <c r="C794" s="19"/>
      <c r="D794" s="14" t="s">
        <v>103</v>
      </c>
      <c r="E794" s="22">
        <v>6</v>
      </c>
      <c r="F794" s="22">
        <v>6</v>
      </c>
      <c r="G794" s="22">
        <v>6</v>
      </c>
      <c r="H794" s="22">
        <v>6</v>
      </c>
      <c r="I794" s="22">
        <v>6</v>
      </c>
      <c r="J794" s="22">
        <v>6</v>
      </c>
      <c r="K794" s="22">
        <v>5</v>
      </c>
      <c r="L794" s="22">
        <v>5</v>
      </c>
      <c r="M794" s="22">
        <v>5</v>
      </c>
      <c r="N794" s="22">
        <v>5</v>
      </c>
      <c r="O794" s="22">
        <v>2</v>
      </c>
      <c r="P794" s="22">
        <v>1</v>
      </c>
    </row>
    <row r="795" spans="1:16" ht="15" x14ac:dyDescent="0.25">
      <c r="A795" s="44"/>
      <c r="B795" s="19"/>
      <c r="C795" s="19"/>
      <c r="D795" s="14" t="s">
        <v>93</v>
      </c>
      <c r="E795" s="22">
        <v>2</v>
      </c>
      <c r="F795" s="22">
        <v>2</v>
      </c>
      <c r="G795" s="22">
        <v>2</v>
      </c>
      <c r="H795" s="22">
        <v>2</v>
      </c>
      <c r="I795" s="22">
        <v>2</v>
      </c>
      <c r="J795" s="22">
        <v>2</v>
      </c>
      <c r="K795" s="22">
        <v>3</v>
      </c>
      <c r="L795" s="22">
        <v>4</v>
      </c>
      <c r="M795" s="22">
        <v>5</v>
      </c>
      <c r="N795" s="22">
        <v>5</v>
      </c>
      <c r="O795" s="22">
        <v>2</v>
      </c>
      <c r="P795" s="22">
        <v>3</v>
      </c>
    </row>
    <row r="796" spans="1:16" ht="15" x14ac:dyDescent="0.25">
      <c r="A796" s="44"/>
      <c r="B796" s="19"/>
      <c r="C796" s="19"/>
      <c r="D796" s="14" t="s">
        <v>99</v>
      </c>
      <c r="E796" s="22"/>
      <c r="F796" s="22"/>
      <c r="G796" s="22"/>
      <c r="H796" s="22"/>
      <c r="I796" s="22"/>
      <c r="J796" s="22"/>
      <c r="K796" s="22">
        <v>1</v>
      </c>
      <c r="L796" s="22">
        <v>1</v>
      </c>
      <c r="M796" s="22">
        <v>1</v>
      </c>
      <c r="N796" s="22">
        <v>1</v>
      </c>
      <c r="O796" s="22">
        <v>1</v>
      </c>
      <c r="P796" s="22">
        <v>1</v>
      </c>
    </row>
    <row r="797" spans="1:16" ht="15" x14ac:dyDescent="0.25">
      <c r="A797" s="44"/>
      <c r="B797" s="19"/>
      <c r="C797" s="19"/>
      <c r="D797" s="14" t="s">
        <v>128</v>
      </c>
      <c r="E797" s="22">
        <v>1</v>
      </c>
      <c r="F797" s="22">
        <v>1</v>
      </c>
      <c r="G797" s="22">
        <v>1</v>
      </c>
      <c r="H797" s="22">
        <v>1</v>
      </c>
      <c r="I797" s="22">
        <v>1</v>
      </c>
      <c r="J797" s="22">
        <v>1</v>
      </c>
      <c r="K797" s="22"/>
      <c r="L797" s="22"/>
      <c r="M797" s="22"/>
      <c r="N797" s="22"/>
      <c r="O797" s="22"/>
      <c r="P797" s="22"/>
    </row>
    <row r="798" spans="1:16" ht="15" x14ac:dyDescent="0.25">
      <c r="A798" s="44"/>
      <c r="B798" s="19"/>
      <c r="C798" s="19" t="s">
        <v>131</v>
      </c>
      <c r="D798" s="14" t="s">
        <v>91</v>
      </c>
      <c r="E798" s="22">
        <v>5</v>
      </c>
      <c r="F798" s="22">
        <v>5</v>
      </c>
      <c r="G798" s="22">
        <v>5</v>
      </c>
      <c r="H798" s="22">
        <v>5</v>
      </c>
      <c r="I798" s="22">
        <v>5</v>
      </c>
      <c r="J798" s="22">
        <v>5</v>
      </c>
      <c r="K798" s="22">
        <v>5</v>
      </c>
      <c r="L798" s="22">
        <v>5</v>
      </c>
      <c r="M798" s="22">
        <v>5</v>
      </c>
      <c r="N798" s="22">
        <v>5</v>
      </c>
      <c r="O798" s="22">
        <v>3</v>
      </c>
      <c r="P798" s="22">
        <v>3</v>
      </c>
    </row>
    <row r="799" spans="1:16" ht="15" x14ac:dyDescent="0.25">
      <c r="A799" s="44"/>
      <c r="B799" s="91"/>
      <c r="C799" s="19" t="s">
        <v>134</v>
      </c>
      <c r="D799" s="14" t="s">
        <v>90</v>
      </c>
      <c r="E799" s="22">
        <v>1</v>
      </c>
      <c r="F799" s="22">
        <v>1</v>
      </c>
      <c r="G799" s="22">
        <v>1</v>
      </c>
      <c r="H799" s="22">
        <v>1</v>
      </c>
      <c r="I799" s="22">
        <v>1</v>
      </c>
      <c r="J799" s="22">
        <v>1</v>
      </c>
      <c r="K799" s="22">
        <v>1</v>
      </c>
      <c r="L799" s="22">
        <v>1</v>
      </c>
      <c r="M799" s="22">
        <v>1</v>
      </c>
      <c r="N799" s="22">
        <v>1</v>
      </c>
      <c r="O799" s="22">
        <v>2</v>
      </c>
      <c r="P799" s="22">
        <v>2</v>
      </c>
    </row>
    <row r="800" spans="1:16" ht="15" x14ac:dyDescent="0.25">
      <c r="A800" s="44"/>
      <c r="B800" s="92" t="s">
        <v>138</v>
      </c>
      <c r="C800" s="92"/>
      <c r="D800" s="92"/>
      <c r="E800" s="93">
        <v>870</v>
      </c>
      <c r="F800" s="93">
        <v>871</v>
      </c>
      <c r="G800" s="93">
        <v>869</v>
      </c>
      <c r="H800" s="93">
        <v>864</v>
      </c>
      <c r="I800" s="93">
        <v>859</v>
      </c>
      <c r="J800" s="93">
        <v>859</v>
      </c>
      <c r="K800" s="93">
        <v>864</v>
      </c>
      <c r="L800" s="93">
        <v>864</v>
      </c>
      <c r="M800" s="93">
        <v>861</v>
      </c>
      <c r="N800" s="93">
        <v>857</v>
      </c>
      <c r="O800" s="93">
        <v>858</v>
      </c>
      <c r="P800" s="93">
        <v>861</v>
      </c>
    </row>
    <row r="801" spans="1:16" ht="15" x14ac:dyDescent="0.25">
      <c r="A801" s="44"/>
      <c r="B801" s="95" t="s">
        <v>54</v>
      </c>
      <c r="C801" s="19" t="s">
        <v>81</v>
      </c>
      <c r="D801" s="14" t="s">
        <v>81</v>
      </c>
      <c r="E801" s="22">
        <v>174</v>
      </c>
      <c r="F801" s="22">
        <v>179</v>
      </c>
      <c r="G801" s="22">
        <v>179</v>
      </c>
      <c r="H801" s="22">
        <v>179</v>
      </c>
      <c r="I801" s="22">
        <v>180</v>
      </c>
      <c r="J801" s="22">
        <v>183</v>
      </c>
      <c r="K801" s="22">
        <v>154</v>
      </c>
      <c r="L801" s="22">
        <v>158</v>
      </c>
      <c r="M801" s="22">
        <v>158</v>
      </c>
      <c r="N801" s="22">
        <v>156</v>
      </c>
      <c r="O801" s="22">
        <v>159</v>
      </c>
      <c r="P801" s="22">
        <v>161</v>
      </c>
    </row>
    <row r="802" spans="1:16" ht="15" x14ac:dyDescent="0.25">
      <c r="A802" s="44"/>
      <c r="B802" s="95"/>
      <c r="C802" s="19"/>
      <c r="D802" s="14" t="s">
        <v>83</v>
      </c>
      <c r="E802" s="22">
        <v>34</v>
      </c>
      <c r="F802" s="22">
        <v>34</v>
      </c>
      <c r="G802" s="22">
        <v>34</v>
      </c>
      <c r="H802" s="22">
        <v>34</v>
      </c>
      <c r="I802" s="22">
        <v>34</v>
      </c>
      <c r="J802" s="22">
        <v>34</v>
      </c>
      <c r="K802" s="22">
        <v>63</v>
      </c>
      <c r="L802" s="22">
        <v>61</v>
      </c>
      <c r="M802" s="22">
        <v>60</v>
      </c>
      <c r="N802" s="22">
        <v>58</v>
      </c>
      <c r="O802" s="22">
        <v>56</v>
      </c>
      <c r="P802" s="22">
        <v>55</v>
      </c>
    </row>
    <row r="803" spans="1:16" ht="15" x14ac:dyDescent="0.25">
      <c r="A803" s="44"/>
      <c r="B803" s="95"/>
      <c r="C803" s="19"/>
      <c r="D803" s="14" t="s">
        <v>114</v>
      </c>
      <c r="E803" s="22">
        <v>3</v>
      </c>
      <c r="F803" s="22">
        <v>3</v>
      </c>
      <c r="G803" s="22">
        <v>3</v>
      </c>
      <c r="H803" s="22">
        <v>3</v>
      </c>
      <c r="I803" s="22">
        <v>3</v>
      </c>
      <c r="J803" s="22">
        <v>3</v>
      </c>
      <c r="K803" s="22">
        <v>3</v>
      </c>
      <c r="L803" s="22">
        <v>3</v>
      </c>
      <c r="M803" s="22">
        <v>3</v>
      </c>
      <c r="N803" s="22">
        <v>3</v>
      </c>
      <c r="O803" s="22">
        <v>3</v>
      </c>
      <c r="P803" s="22">
        <v>3</v>
      </c>
    </row>
    <row r="804" spans="1:16" ht="15" x14ac:dyDescent="0.25">
      <c r="A804" s="44"/>
      <c r="B804" s="95"/>
      <c r="C804" s="19"/>
      <c r="D804" s="14" t="s">
        <v>88</v>
      </c>
      <c r="E804" s="22">
        <v>2</v>
      </c>
      <c r="F804" s="22">
        <v>2</v>
      </c>
      <c r="G804" s="22">
        <v>2</v>
      </c>
      <c r="H804" s="22">
        <v>2</v>
      </c>
      <c r="I804" s="22">
        <v>2</v>
      </c>
      <c r="J804" s="22">
        <v>2</v>
      </c>
      <c r="K804" s="22">
        <v>2</v>
      </c>
      <c r="L804" s="22">
        <v>2</v>
      </c>
      <c r="M804" s="22">
        <v>2</v>
      </c>
      <c r="N804" s="22">
        <v>2</v>
      </c>
      <c r="O804" s="22">
        <v>2</v>
      </c>
      <c r="P804" s="22">
        <v>2</v>
      </c>
    </row>
    <row r="805" spans="1:16" ht="15" x14ac:dyDescent="0.25">
      <c r="A805" s="44"/>
      <c r="B805" s="95"/>
      <c r="C805" s="19"/>
      <c r="D805" s="14" t="s">
        <v>115</v>
      </c>
      <c r="E805" s="22">
        <v>2</v>
      </c>
      <c r="F805" s="22">
        <v>2</v>
      </c>
      <c r="G805" s="22">
        <v>2</v>
      </c>
      <c r="H805" s="22">
        <v>2</v>
      </c>
      <c r="I805" s="22">
        <v>2</v>
      </c>
      <c r="J805" s="22">
        <v>2</v>
      </c>
      <c r="K805" s="22">
        <v>2</v>
      </c>
      <c r="L805" s="22">
        <v>2</v>
      </c>
      <c r="M805" s="22">
        <v>2</v>
      </c>
      <c r="N805" s="22">
        <v>2</v>
      </c>
      <c r="O805" s="22"/>
      <c r="P805" s="22"/>
    </row>
    <row r="806" spans="1:16" ht="15" x14ac:dyDescent="0.25">
      <c r="A806" s="44"/>
      <c r="B806" s="95"/>
      <c r="C806" s="19" t="s">
        <v>89</v>
      </c>
      <c r="D806" s="14" t="s">
        <v>86</v>
      </c>
      <c r="E806" s="22">
        <v>71</v>
      </c>
      <c r="F806" s="22">
        <v>73</v>
      </c>
      <c r="G806" s="22">
        <v>75</v>
      </c>
      <c r="H806" s="22">
        <v>77</v>
      </c>
      <c r="I806" s="22">
        <v>77</v>
      </c>
      <c r="J806" s="22">
        <v>78</v>
      </c>
      <c r="K806" s="22">
        <v>78</v>
      </c>
      <c r="L806" s="22">
        <v>78</v>
      </c>
      <c r="M806" s="22">
        <v>78</v>
      </c>
      <c r="N806" s="22">
        <v>78</v>
      </c>
      <c r="O806" s="22">
        <v>82</v>
      </c>
      <c r="P806" s="22">
        <v>84</v>
      </c>
    </row>
    <row r="807" spans="1:16" ht="15" x14ac:dyDescent="0.25">
      <c r="A807" s="44"/>
      <c r="B807" s="95"/>
      <c r="C807" s="19"/>
      <c r="D807" s="14" t="s">
        <v>89</v>
      </c>
      <c r="E807" s="22">
        <v>25</v>
      </c>
      <c r="F807" s="22">
        <v>26</v>
      </c>
      <c r="G807" s="22">
        <v>26</v>
      </c>
      <c r="H807" s="22">
        <v>26</v>
      </c>
      <c r="I807" s="22">
        <v>26</v>
      </c>
      <c r="J807" s="22">
        <v>26</v>
      </c>
      <c r="K807" s="22">
        <v>25</v>
      </c>
      <c r="L807" s="22">
        <v>25</v>
      </c>
      <c r="M807" s="22">
        <v>25</v>
      </c>
      <c r="N807" s="22">
        <v>26</v>
      </c>
      <c r="O807" s="22">
        <v>17</v>
      </c>
      <c r="P807" s="22">
        <v>18</v>
      </c>
    </row>
    <row r="808" spans="1:16" ht="15" x14ac:dyDescent="0.25">
      <c r="A808" s="44"/>
      <c r="B808" s="95"/>
      <c r="C808" s="19"/>
      <c r="D808" s="14" t="s">
        <v>120</v>
      </c>
      <c r="E808" s="22">
        <v>2</v>
      </c>
      <c r="F808" s="22">
        <v>2</v>
      </c>
      <c r="G808" s="22">
        <v>2</v>
      </c>
      <c r="H808" s="22">
        <v>2</v>
      </c>
      <c r="I808" s="22">
        <v>2</v>
      </c>
      <c r="J808" s="22">
        <v>2</v>
      </c>
      <c r="K808" s="22">
        <v>2</v>
      </c>
      <c r="L808" s="22">
        <v>2</v>
      </c>
      <c r="M808" s="22">
        <v>2</v>
      </c>
      <c r="N808" s="22">
        <v>2</v>
      </c>
      <c r="O808" s="22"/>
      <c r="P808" s="22"/>
    </row>
    <row r="809" spans="1:16" ht="15" x14ac:dyDescent="0.25">
      <c r="A809" s="44"/>
      <c r="B809" s="95"/>
      <c r="C809" s="19" t="s">
        <v>122</v>
      </c>
      <c r="D809" s="14" t="s">
        <v>85</v>
      </c>
      <c r="E809" s="22">
        <v>73</v>
      </c>
      <c r="F809" s="22">
        <v>74</v>
      </c>
      <c r="G809" s="22">
        <v>74</v>
      </c>
      <c r="H809" s="22">
        <v>74</v>
      </c>
      <c r="I809" s="22">
        <v>73</v>
      </c>
      <c r="J809" s="22">
        <v>73</v>
      </c>
      <c r="K809" s="22">
        <v>73</v>
      </c>
      <c r="L809" s="22">
        <v>74</v>
      </c>
      <c r="M809" s="22">
        <v>74</v>
      </c>
      <c r="N809" s="22">
        <v>75</v>
      </c>
      <c r="O809" s="22">
        <v>77</v>
      </c>
      <c r="P809" s="22">
        <v>78</v>
      </c>
    </row>
    <row r="810" spans="1:16" ht="15" x14ac:dyDescent="0.25">
      <c r="A810" s="44"/>
      <c r="B810" s="95"/>
      <c r="C810" s="19"/>
      <c r="D810" s="14" t="s">
        <v>100</v>
      </c>
      <c r="E810" s="22">
        <v>2</v>
      </c>
      <c r="F810" s="22">
        <v>2</v>
      </c>
      <c r="G810" s="22">
        <v>2</v>
      </c>
      <c r="H810" s="22">
        <v>2</v>
      </c>
      <c r="I810" s="22">
        <v>2</v>
      </c>
      <c r="J810" s="22">
        <v>2</v>
      </c>
      <c r="K810" s="22">
        <v>2</v>
      </c>
      <c r="L810" s="22">
        <v>2</v>
      </c>
      <c r="M810" s="22">
        <v>2</v>
      </c>
      <c r="N810" s="22">
        <v>2</v>
      </c>
      <c r="O810" s="22">
        <v>2</v>
      </c>
      <c r="P810" s="22">
        <v>2</v>
      </c>
    </row>
    <row r="811" spans="1:16" ht="15" x14ac:dyDescent="0.25">
      <c r="A811" s="44"/>
      <c r="B811" s="95"/>
      <c r="C811" s="19" t="s">
        <v>84</v>
      </c>
      <c r="D811" s="14" t="s">
        <v>84</v>
      </c>
      <c r="E811" s="22">
        <v>45</v>
      </c>
      <c r="F811" s="22">
        <v>45</v>
      </c>
      <c r="G811" s="22">
        <v>48</v>
      </c>
      <c r="H811" s="22">
        <v>48</v>
      </c>
      <c r="I811" s="22">
        <v>49</v>
      </c>
      <c r="J811" s="22">
        <v>51</v>
      </c>
      <c r="K811" s="22">
        <v>51</v>
      </c>
      <c r="L811" s="22">
        <v>52</v>
      </c>
      <c r="M811" s="22">
        <v>52</v>
      </c>
      <c r="N811" s="22">
        <v>52</v>
      </c>
      <c r="O811" s="22">
        <v>52</v>
      </c>
      <c r="P811" s="22">
        <v>54</v>
      </c>
    </row>
    <row r="812" spans="1:16" ht="15" x14ac:dyDescent="0.25">
      <c r="A812" s="44"/>
      <c r="B812" s="95"/>
      <c r="C812" s="19" t="s">
        <v>82</v>
      </c>
      <c r="D812" s="14" t="s">
        <v>82</v>
      </c>
      <c r="E812" s="22">
        <v>21</v>
      </c>
      <c r="F812" s="22">
        <v>21</v>
      </c>
      <c r="G812" s="22">
        <v>21</v>
      </c>
      <c r="H812" s="22">
        <v>21</v>
      </c>
      <c r="I812" s="22">
        <v>22</v>
      </c>
      <c r="J812" s="22">
        <v>22</v>
      </c>
      <c r="K812" s="22">
        <v>20</v>
      </c>
      <c r="L812" s="22">
        <v>20</v>
      </c>
      <c r="M812" s="22">
        <v>19</v>
      </c>
      <c r="N812" s="22">
        <v>27</v>
      </c>
      <c r="O812" s="22">
        <v>40</v>
      </c>
      <c r="P812" s="22">
        <v>41</v>
      </c>
    </row>
    <row r="813" spans="1:16" ht="15" x14ac:dyDescent="0.25">
      <c r="A813" s="44"/>
      <c r="B813" s="95"/>
      <c r="C813" s="19"/>
      <c r="D813" s="14" t="s">
        <v>95</v>
      </c>
      <c r="E813" s="22"/>
      <c r="F813" s="22"/>
      <c r="G813" s="22"/>
      <c r="H813" s="22"/>
      <c r="I813" s="22"/>
      <c r="J813" s="22"/>
      <c r="K813" s="22"/>
      <c r="L813" s="22"/>
      <c r="M813" s="22"/>
      <c r="N813" s="22"/>
      <c r="O813" s="22"/>
      <c r="P813" s="22">
        <v>1</v>
      </c>
    </row>
    <row r="814" spans="1:16" ht="15" x14ac:dyDescent="0.25">
      <c r="A814" s="44"/>
      <c r="B814" s="95"/>
      <c r="C814" s="19" t="s">
        <v>131</v>
      </c>
      <c r="D814" s="14" t="s">
        <v>91</v>
      </c>
      <c r="E814" s="22">
        <v>19</v>
      </c>
      <c r="F814" s="22">
        <v>19</v>
      </c>
      <c r="G814" s="22">
        <v>19</v>
      </c>
      <c r="H814" s="22">
        <v>19</v>
      </c>
      <c r="I814" s="22">
        <v>19</v>
      </c>
      <c r="J814" s="22">
        <v>19</v>
      </c>
      <c r="K814" s="22">
        <v>19</v>
      </c>
      <c r="L814" s="22">
        <v>19</v>
      </c>
      <c r="M814" s="22">
        <v>20</v>
      </c>
      <c r="N814" s="22">
        <v>21</v>
      </c>
      <c r="O814" s="22">
        <v>21</v>
      </c>
      <c r="P814" s="22">
        <v>20</v>
      </c>
    </row>
    <row r="815" spans="1:16" ht="15" x14ac:dyDescent="0.25">
      <c r="A815" s="44"/>
      <c r="B815" s="95"/>
      <c r="C815" s="19"/>
      <c r="D815" s="14" t="s">
        <v>132</v>
      </c>
      <c r="E815" s="22">
        <v>2</v>
      </c>
      <c r="F815" s="22">
        <v>2</v>
      </c>
      <c r="G815" s="22">
        <v>2</v>
      </c>
      <c r="H815" s="22">
        <v>2</v>
      </c>
      <c r="I815" s="22">
        <v>2</v>
      </c>
      <c r="J815" s="22">
        <v>3</v>
      </c>
      <c r="K815" s="22">
        <v>3</v>
      </c>
      <c r="L815" s="22">
        <v>3</v>
      </c>
      <c r="M815" s="22">
        <v>3</v>
      </c>
      <c r="N815" s="22">
        <v>3</v>
      </c>
      <c r="O815" s="22">
        <v>2</v>
      </c>
      <c r="P815" s="22">
        <v>2</v>
      </c>
    </row>
    <row r="816" spans="1:16" ht="15" x14ac:dyDescent="0.25">
      <c r="A816" s="44"/>
      <c r="B816" s="95"/>
      <c r="C816" s="19" t="s">
        <v>127</v>
      </c>
      <c r="D816" s="14" t="s">
        <v>97</v>
      </c>
      <c r="E816" s="22">
        <v>5</v>
      </c>
      <c r="F816" s="22">
        <v>6</v>
      </c>
      <c r="G816" s="22">
        <v>7</v>
      </c>
      <c r="H816" s="22">
        <v>7</v>
      </c>
      <c r="I816" s="22">
        <v>6</v>
      </c>
      <c r="J816" s="22">
        <v>6</v>
      </c>
      <c r="K816" s="22">
        <v>6</v>
      </c>
      <c r="L816" s="22">
        <v>6</v>
      </c>
      <c r="M816" s="22">
        <v>6</v>
      </c>
      <c r="N816" s="22">
        <v>6</v>
      </c>
      <c r="O816" s="22">
        <v>6</v>
      </c>
      <c r="P816" s="22">
        <v>6</v>
      </c>
    </row>
    <row r="817" spans="1:16" ht="15" x14ac:dyDescent="0.25">
      <c r="A817" s="44"/>
      <c r="B817" s="95"/>
      <c r="C817" s="19"/>
      <c r="D817" s="14" t="s">
        <v>93</v>
      </c>
      <c r="E817" s="22">
        <v>6</v>
      </c>
      <c r="F817" s="22">
        <v>6</v>
      </c>
      <c r="G817" s="22">
        <v>6</v>
      </c>
      <c r="H817" s="22">
        <v>6</v>
      </c>
      <c r="I817" s="22">
        <v>6</v>
      </c>
      <c r="J817" s="22">
        <v>6</v>
      </c>
      <c r="K817" s="22">
        <v>6</v>
      </c>
      <c r="L817" s="22">
        <v>6</v>
      </c>
      <c r="M817" s="22">
        <v>6</v>
      </c>
      <c r="N817" s="22">
        <v>6</v>
      </c>
      <c r="O817" s="22">
        <v>5</v>
      </c>
      <c r="P817" s="22">
        <v>5</v>
      </c>
    </row>
    <row r="818" spans="1:16" ht="15" x14ac:dyDescent="0.25">
      <c r="A818" s="44"/>
      <c r="B818" s="95"/>
      <c r="C818" s="19"/>
      <c r="D818" s="14" t="s">
        <v>98</v>
      </c>
      <c r="E818" s="22">
        <v>3</v>
      </c>
      <c r="F818" s="22">
        <v>3</v>
      </c>
      <c r="G818" s="22">
        <v>3</v>
      </c>
      <c r="H818" s="22">
        <v>3</v>
      </c>
      <c r="I818" s="22">
        <v>3</v>
      </c>
      <c r="J818" s="22">
        <v>3</v>
      </c>
      <c r="K818" s="22">
        <v>3</v>
      </c>
      <c r="L818" s="22">
        <v>3</v>
      </c>
      <c r="M818" s="22">
        <v>3</v>
      </c>
      <c r="N818" s="22">
        <v>3</v>
      </c>
      <c r="O818" s="22">
        <v>4</v>
      </c>
      <c r="P818" s="22">
        <v>4</v>
      </c>
    </row>
    <row r="819" spans="1:16" ht="15" x14ac:dyDescent="0.25">
      <c r="A819" s="44"/>
      <c r="B819" s="95"/>
      <c r="C819" s="19"/>
      <c r="D819" s="14" t="s">
        <v>99</v>
      </c>
      <c r="E819" s="22">
        <v>3</v>
      </c>
      <c r="F819" s="22">
        <v>3</v>
      </c>
      <c r="G819" s="22">
        <v>3</v>
      </c>
      <c r="H819" s="22">
        <v>3</v>
      </c>
      <c r="I819" s="22">
        <v>3</v>
      </c>
      <c r="J819" s="22">
        <v>3</v>
      </c>
      <c r="K819" s="22">
        <v>3</v>
      </c>
      <c r="L819" s="22">
        <v>3</v>
      </c>
      <c r="M819" s="22">
        <v>3</v>
      </c>
      <c r="N819" s="22">
        <v>3</v>
      </c>
      <c r="O819" s="22">
        <v>3</v>
      </c>
      <c r="P819" s="22">
        <v>3</v>
      </c>
    </row>
    <row r="820" spans="1:16" ht="15" x14ac:dyDescent="0.25">
      <c r="A820" s="44"/>
      <c r="B820" s="95"/>
      <c r="C820" s="19"/>
      <c r="D820" s="14" t="s">
        <v>103</v>
      </c>
      <c r="E820" s="22">
        <v>2</v>
      </c>
      <c r="F820" s="22">
        <v>2</v>
      </c>
      <c r="G820" s="22">
        <v>2</v>
      </c>
      <c r="H820" s="22">
        <v>2</v>
      </c>
      <c r="I820" s="22">
        <v>2</v>
      </c>
      <c r="J820" s="22">
        <v>2</v>
      </c>
      <c r="K820" s="22">
        <v>2</v>
      </c>
      <c r="L820" s="22">
        <v>2</v>
      </c>
      <c r="M820" s="22">
        <v>2</v>
      </c>
      <c r="N820" s="22">
        <v>3</v>
      </c>
      <c r="O820" s="22">
        <v>2</v>
      </c>
      <c r="P820" s="22">
        <v>2</v>
      </c>
    </row>
    <row r="821" spans="1:16" ht="15" x14ac:dyDescent="0.25">
      <c r="A821" s="44"/>
      <c r="B821" s="95"/>
      <c r="C821" s="19"/>
      <c r="D821" s="14" t="s">
        <v>101</v>
      </c>
      <c r="E821" s="22">
        <v>2</v>
      </c>
      <c r="F821" s="22">
        <v>2</v>
      </c>
      <c r="G821" s="22">
        <v>2</v>
      </c>
      <c r="H821" s="22">
        <v>2</v>
      </c>
      <c r="I821" s="22">
        <v>2</v>
      </c>
      <c r="J821" s="22">
        <v>2</v>
      </c>
      <c r="K821" s="22">
        <v>2</v>
      </c>
      <c r="L821" s="22">
        <v>2</v>
      </c>
      <c r="M821" s="22">
        <v>2</v>
      </c>
      <c r="N821" s="22">
        <v>2</v>
      </c>
      <c r="O821" s="22"/>
      <c r="P821" s="22"/>
    </row>
    <row r="822" spans="1:16" ht="15" x14ac:dyDescent="0.25">
      <c r="A822" s="44"/>
      <c r="B822" s="95"/>
      <c r="C822" s="19" t="s">
        <v>134</v>
      </c>
      <c r="D822" s="14" t="s">
        <v>90</v>
      </c>
      <c r="E822" s="22">
        <v>10</v>
      </c>
      <c r="F822" s="22">
        <v>10</v>
      </c>
      <c r="G822" s="22">
        <v>11</v>
      </c>
      <c r="H822" s="22">
        <v>11</v>
      </c>
      <c r="I822" s="22">
        <v>11</v>
      </c>
      <c r="J822" s="22">
        <v>11</v>
      </c>
      <c r="K822" s="22">
        <v>11</v>
      </c>
      <c r="L822" s="22">
        <v>11</v>
      </c>
      <c r="M822" s="22">
        <v>11</v>
      </c>
      <c r="N822" s="22">
        <v>12</v>
      </c>
      <c r="O822" s="22">
        <v>14</v>
      </c>
      <c r="P822" s="22">
        <v>14</v>
      </c>
    </row>
    <row r="823" spans="1:16" ht="15" x14ac:dyDescent="0.25">
      <c r="A823" s="44"/>
      <c r="B823" s="95"/>
      <c r="C823" s="19" t="s">
        <v>124</v>
      </c>
      <c r="D823" s="14" t="s">
        <v>87</v>
      </c>
      <c r="E823" s="22">
        <v>4</v>
      </c>
      <c r="F823" s="22">
        <v>4</v>
      </c>
      <c r="G823" s="22">
        <v>4</v>
      </c>
      <c r="H823" s="22">
        <v>4</v>
      </c>
      <c r="I823" s="22">
        <v>4</v>
      </c>
      <c r="J823" s="22">
        <v>6</v>
      </c>
      <c r="K823" s="22">
        <v>6</v>
      </c>
      <c r="L823" s="22">
        <v>6</v>
      </c>
      <c r="M823" s="22">
        <v>7</v>
      </c>
      <c r="N823" s="22">
        <v>7</v>
      </c>
      <c r="O823" s="22">
        <v>8</v>
      </c>
      <c r="P823" s="22">
        <v>8</v>
      </c>
    </row>
    <row r="824" spans="1:16" ht="15" x14ac:dyDescent="0.25">
      <c r="A824" s="44"/>
      <c r="B824" s="91"/>
      <c r="C824" s="19"/>
      <c r="D824" s="14" t="s">
        <v>92</v>
      </c>
      <c r="E824" s="22">
        <v>4</v>
      </c>
      <c r="F824" s="22">
        <v>5</v>
      </c>
      <c r="G824" s="22">
        <v>5</v>
      </c>
      <c r="H824" s="22">
        <v>5</v>
      </c>
      <c r="I824" s="22">
        <v>6</v>
      </c>
      <c r="J824" s="22">
        <v>6</v>
      </c>
      <c r="K824" s="22">
        <v>6</v>
      </c>
      <c r="L824" s="22">
        <v>6</v>
      </c>
      <c r="M824" s="22">
        <v>6</v>
      </c>
      <c r="N824" s="22">
        <v>6</v>
      </c>
      <c r="O824" s="22">
        <v>6</v>
      </c>
      <c r="P824" s="22">
        <v>6</v>
      </c>
    </row>
    <row r="825" spans="1:16" ht="15" x14ac:dyDescent="0.25">
      <c r="A825" s="44"/>
      <c r="B825" s="92" t="s">
        <v>139</v>
      </c>
      <c r="C825" s="92"/>
      <c r="D825" s="92"/>
      <c r="E825" s="93">
        <v>514</v>
      </c>
      <c r="F825" s="93">
        <v>525</v>
      </c>
      <c r="G825" s="93">
        <v>532</v>
      </c>
      <c r="H825" s="93">
        <v>534</v>
      </c>
      <c r="I825" s="93">
        <v>536</v>
      </c>
      <c r="J825" s="93">
        <v>545</v>
      </c>
      <c r="K825" s="93">
        <v>542</v>
      </c>
      <c r="L825" s="93">
        <v>546</v>
      </c>
      <c r="M825" s="93">
        <v>546</v>
      </c>
      <c r="N825" s="93">
        <v>555</v>
      </c>
      <c r="O825" s="93">
        <v>561</v>
      </c>
      <c r="P825" s="93">
        <v>569</v>
      </c>
    </row>
    <row r="826" spans="1:16" ht="15" x14ac:dyDescent="0.25">
      <c r="A826" s="44"/>
      <c r="B826" s="95" t="s">
        <v>55</v>
      </c>
      <c r="C826" s="19" t="s">
        <v>81</v>
      </c>
      <c r="D826" s="14" t="s">
        <v>81</v>
      </c>
      <c r="E826" s="22">
        <v>131</v>
      </c>
      <c r="F826" s="22">
        <v>133</v>
      </c>
      <c r="G826" s="22">
        <v>135</v>
      </c>
      <c r="H826" s="22">
        <v>134</v>
      </c>
      <c r="I826" s="22">
        <v>126</v>
      </c>
      <c r="J826" s="22">
        <v>126</v>
      </c>
      <c r="K826" s="22">
        <v>123</v>
      </c>
      <c r="L826" s="22">
        <v>123</v>
      </c>
      <c r="M826" s="22">
        <v>126</v>
      </c>
      <c r="N826" s="22">
        <v>127</v>
      </c>
      <c r="O826" s="22">
        <v>127</v>
      </c>
      <c r="P826" s="22">
        <v>132</v>
      </c>
    </row>
    <row r="827" spans="1:16" ht="15" x14ac:dyDescent="0.25">
      <c r="A827" s="44"/>
      <c r="B827" s="95"/>
      <c r="C827" s="19"/>
      <c r="D827" s="14" t="s">
        <v>114</v>
      </c>
      <c r="E827" s="22">
        <v>18</v>
      </c>
      <c r="F827" s="22">
        <v>18</v>
      </c>
      <c r="G827" s="22">
        <v>18</v>
      </c>
      <c r="H827" s="22">
        <v>18</v>
      </c>
      <c r="I827" s="22">
        <v>18</v>
      </c>
      <c r="J827" s="22">
        <v>18</v>
      </c>
      <c r="K827" s="22">
        <v>18</v>
      </c>
      <c r="L827" s="22">
        <v>18</v>
      </c>
      <c r="M827" s="22">
        <v>18</v>
      </c>
      <c r="N827" s="22">
        <v>18</v>
      </c>
      <c r="O827" s="22">
        <v>18</v>
      </c>
      <c r="P827" s="22">
        <v>18</v>
      </c>
    </row>
    <row r="828" spans="1:16" ht="15" x14ac:dyDescent="0.25">
      <c r="A828" s="44"/>
      <c r="B828" s="95"/>
      <c r="C828" s="19"/>
      <c r="D828" s="14" t="s">
        <v>83</v>
      </c>
      <c r="E828" s="22">
        <v>10</v>
      </c>
      <c r="F828" s="22">
        <v>10</v>
      </c>
      <c r="G828" s="22">
        <v>10</v>
      </c>
      <c r="H828" s="22">
        <v>10</v>
      </c>
      <c r="I828" s="22">
        <v>10</v>
      </c>
      <c r="J828" s="22">
        <v>10</v>
      </c>
      <c r="K828" s="22">
        <v>16</v>
      </c>
      <c r="L828" s="22">
        <v>16</v>
      </c>
      <c r="M828" s="22">
        <v>16</v>
      </c>
      <c r="N828" s="22">
        <v>16</v>
      </c>
      <c r="O828" s="22">
        <v>17</v>
      </c>
      <c r="P828" s="22">
        <v>16</v>
      </c>
    </row>
    <row r="829" spans="1:16" ht="15" x14ac:dyDescent="0.25">
      <c r="A829" s="44"/>
      <c r="B829" s="95"/>
      <c r="C829" s="19"/>
      <c r="D829" s="14" t="s">
        <v>115</v>
      </c>
      <c r="E829" s="22">
        <v>5</v>
      </c>
      <c r="F829" s="22">
        <v>5</v>
      </c>
      <c r="G829" s="22">
        <v>5</v>
      </c>
      <c r="H829" s="22">
        <v>5</v>
      </c>
      <c r="I829" s="22">
        <v>4</v>
      </c>
      <c r="J829" s="22">
        <v>4</v>
      </c>
      <c r="K829" s="22">
        <v>4</v>
      </c>
      <c r="L829" s="22">
        <v>4</v>
      </c>
      <c r="M829" s="22">
        <v>4</v>
      </c>
      <c r="N829" s="22">
        <v>4</v>
      </c>
      <c r="O829" s="22">
        <v>4</v>
      </c>
      <c r="P829" s="22">
        <v>4</v>
      </c>
    </row>
    <row r="830" spans="1:16" ht="15" x14ac:dyDescent="0.25">
      <c r="A830" s="44"/>
      <c r="B830" s="95"/>
      <c r="C830" s="19"/>
      <c r="D830" s="14" t="s">
        <v>88</v>
      </c>
      <c r="E830" s="22">
        <v>3</v>
      </c>
      <c r="F830" s="22">
        <v>3</v>
      </c>
      <c r="G830" s="22">
        <v>3</v>
      </c>
      <c r="H830" s="22">
        <v>3</v>
      </c>
      <c r="I830" s="22">
        <v>3</v>
      </c>
      <c r="J830" s="22">
        <v>3</v>
      </c>
      <c r="K830" s="22">
        <v>3</v>
      </c>
      <c r="L830" s="22">
        <v>3</v>
      </c>
      <c r="M830" s="22">
        <v>3</v>
      </c>
      <c r="N830" s="22">
        <v>3</v>
      </c>
      <c r="O830" s="22">
        <v>3</v>
      </c>
      <c r="P830" s="22"/>
    </row>
    <row r="831" spans="1:16" ht="15" x14ac:dyDescent="0.25">
      <c r="A831" s="44"/>
      <c r="B831" s="95"/>
      <c r="C831" s="19" t="s">
        <v>124</v>
      </c>
      <c r="D831" s="14" t="s">
        <v>87</v>
      </c>
      <c r="E831" s="22">
        <v>110</v>
      </c>
      <c r="F831" s="22">
        <v>108</v>
      </c>
      <c r="G831" s="22">
        <v>110</v>
      </c>
      <c r="H831" s="22">
        <v>111</v>
      </c>
      <c r="I831" s="22">
        <v>106</v>
      </c>
      <c r="J831" s="22">
        <v>106</v>
      </c>
      <c r="K831" s="22">
        <v>103</v>
      </c>
      <c r="L831" s="22">
        <v>103</v>
      </c>
      <c r="M831" s="22">
        <v>102</v>
      </c>
      <c r="N831" s="22">
        <v>101</v>
      </c>
      <c r="O831" s="22">
        <v>101</v>
      </c>
      <c r="P831" s="22">
        <v>101</v>
      </c>
    </row>
    <row r="832" spans="1:16" ht="15" x14ac:dyDescent="0.25">
      <c r="A832" s="44"/>
      <c r="B832" s="95"/>
      <c r="C832" s="19"/>
      <c r="D832" s="14" t="s">
        <v>92</v>
      </c>
      <c r="E832" s="22">
        <v>3</v>
      </c>
      <c r="F832" s="22">
        <v>3</v>
      </c>
      <c r="G832" s="22">
        <v>3</v>
      </c>
      <c r="H832" s="22">
        <v>3</v>
      </c>
      <c r="I832" s="22">
        <v>3</v>
      </c>
      <c r="J832" s="22">
        <v>3</v>
      </c>
      <c r="K832" s="22">
        <v>3</v>
      </c>
      <c r="L832" s="22">
        <v>3</v>
      </c>
      <c r="M832" s="22">
        <v>3</v>
      </c>
      <c r="N832" s="22">
        <v>3</v>
      </c>
      <c r="O832" s="22">
        <v>3</v>
      </c>
      <c r="P832" s="22">
        <v>3</v>
      </c>
    </row>
    <row r="833" spans="1:16" ht="15" x14ac:dyDescent="0.25">
      <c r="A833" s="44"/>
      <c r="B833" s="95"/>
      <c r="C833" s="19" t="s">
        <v>89</v>
      </c>
      <c r="D833" s="14" t="s">
        <v>86</v>
      </c>
      <c r="E833" s="22">
        <v>19</v>
      </c>
      <c r="F833" s="22">
        <v>19</v>
      </c>
      <c r="G833" s="22">
        <v>19</v>
      </c>
      <c r="H833" s="22">
        <v>20</v>
      </c>
      <c r="I833" s="22">
        <v>20</v>
      </c>
      <c r="J833" s="22">
        <v>20</v>
      </c>
      <c r="K833" s="22">
        <v>20</v>
      </c>
      <c r="L833" s="22">
        <v>20</v>
      </c>
      <c r="M833" s="22">
        <v>20</v>
      </c>
      <c r="N833" s="22">
        <v>20</v>
      </c>
      <c r="O833" s="22">
        <v>19</v>
      </c>
      <c r="P833" s="22">
        <v>19</v>
      </c>
    </row>
    <row r="834" spans="1:16" ht="15" x14ac:dyDescent="0.25">
      <c r="A834" s="44"/>
      <c r="B834" s="95"/>
      <c r="C834" s="19"/>
      <c r="D834" s="14" t="s">
        <v>89</v>
      </c>
      <c r="E834" s="22">
        <v>4</v>
      </c>
      <c r="F834" s="22">
        <v>4</v>
      </c>
      <c r="G834" s="22">
        <v>4</v>
      </c>
      <c r="H834" s="22">
        <v>4</v>
      </c>
      <c r="I834" s="22">
        <v>4</v>
      </c>
      <c r="J834" s="22">
        <v>4</v>
      </c>
      <c r="K834" s="22">
        <v>4</v>
      </c>
      <c r="L834" s="22">
        <v>4</v>
      </c>
      <c r="M834" s="22">
        <v>4</v>
      </c>
      <c r="N834" s="22">
        <v>4</v>
      </c>
      <c r="O834" s="22">
        <v>4</v>
      </c>
      <c r="P834" s="22">
        <v>4</v>
      </c>
    </row>
    <row r="835" spans="1:16" ht="15" x14ac:dyDescent="0.25">
      <c r="A835" s="44"/>
      <c r="B835" s="95"/>
      <c r="C835" s="19"/>
      <c r="D835" s="14" t="s">
        <v>102</v>
      </c>
      <c r="E835" s="22">
        <v>3</v>
      </c>
      <c r="F835" s="22">
        <v>3</v>
      </c>
      <c r="G835" s="22">
        <v>3</v>
      </c>
      <c r="H835" s="22">
        <v>4</v>
      </c>
      <c r="I835" s="22">
        <v>4</v>
      </c>
      <c r="J835" s="22">
        <v>4</v>
      </c>
      <c r="K835" s="22">
        <v>4</v>
      </c>
      <c r="L835" s="22">
        <v>4</v>
      </c>
      <c r="M835" s="22">
        <v>4</v>
      </c>
      <c r="N835" s="22">
        <v>4</v>
      </c>
      <c r="O835" s="22">
        <v>3</v>
      </c>
      <c r="P835" s="22">
        <v>3</v>
      </c>
    </row>
    <row r="836" spans="1:16" ht="15" x14ac:dyDescent="0.25">
      <c r="A836" s="44"/>
      <c r="B836" s="95"/>
      <c r="C836" s="19"/>
      <c r="D836" s="14" t="s">
        <v>119</v>
      </c>
      <c r="E836" s="22">
        <v>1</v>
      </c>
      <c r="F836" s="22">
        <v>1</v>
      </c>
      <c r="G836" s="22">
        <v>1</v>
      </c>
      <c r="H836" s="22">
        <v>2</v>
      </c>
      <c r="I836" s="22">
        <v>2</v>
      </c>
      <c r="J836" s="22">
        <v>2</v>
      </c>
      <c r="K836" s="22">
        <v>2</v>
      </c>
      <c r="L836" s="22">
        <v>2</v>
      </c>
      <c r="M836" s="22">
        <v>2</v>
      </c>
      <c r="N836" s="22">
        <v>2</v>
      </c>
      <c r="O836" s="22">
        <v>2</v>
      </c>
      <c r="P836" s="22">
        <v>2</v>
      </c>
    </row>
    <row r="837" spans="1:16" ht="15" x14ac:dyDescent="0.25">
      <c r="A837" s="44"/>
      <c r="B837" s="95"/>
      <c r="C837" s="19" t="s">
        <v>122</v>
      </c>
      <c r="D837" s="14" t="s">
        <v>85</v>
      </c>
      <c r="E837" s="22">
        <v>26</v>
      </c>
      <c r="F837" s="22">
        <v>26</v>
      </c>
      <c r="G837" s="22">
        <v>28</v>
      </c>
      <c r="H837" s="22">
        <v>28</v>
      </c>
      <c r="I837" s="22">
        <v>29</v>
      </c>
      <c r="J837" s="22">
        <v>29</v>
      </c>
      <c r="K837" s="22">
        <v>29</v>
      </c>
      <c r="L837" s="22">
        <v>29</v>
      </c>
      <c r="M837" s="22">
        <v>28</v>
      </c>
      <c r="N837" s="22">
        <v>28</v>
      </c>
      <c r="O837" s="22">
        <v>28</v>
      </c>
      <c r="P837" s="22">
        <v>28</v>
      </c>
    </row>
    <row r="838" spans="1:16" ht="15" x14ac:dyDescent="0.25">
      <c r="A838" s="44"/>
      <c r="B838" s="95"/>
      <c r="C838" s="19" t="s">
        <v>127</v>
      </c>
      <c r="D838" s="14" t="s">
        <v>93</v>
      </c>
      <c r="E838" s="22">
        <v>4</v>
      </c>
      <c r="F838" s="22">
        <v>4</v>
      </c>
      <c r="G838" s="22">
        <v>4</v>
      </c>
      <c r="H838" s="22">
        <v>4</v>
      </c>
      <c r="I838" s="22">
        <v>4</v>
      </c>
      <c r="J838" s="22">
        <v>4</v>
      </c>
      <c r="K838" s="22">
        <v>5</v>
      </c>
      <c r="L838" s="22">
        <v>5</v>
      </c>
      <c r="M838" s="22">
        <v>5</v>
      </c>
      <c r="N838" s="22">
        <v>5</v>
      </c>
      <c r="O838" s="22">
        <v>5</v>
      </c>
      <c r="P838" s="22">
        <v>5</v>
      </c>
    </row>
    <row r="839" spans="1:16" ht="15" x14ac:dyDescent="0.25">
      <c r="A839" s="44"/>
      <c r="B839" s="95"/>
      <c r="C839" s="19"/>
      <c r="D839" s="14" t="s">
        <v>165</v>
      </c>
      <c r="E839" s="22">
        <v>4</v>
      </c>
      <c r="F839" s="22">
        <v>4</v>
      </c>
      <c r="G839" s="22">
        <v>4</v>
      </c>
      <c r="H839" s="22">
        <v>4</v>
      </c>
      <c r="I839" s="22">
        <v>4</v>
      </c>
      <c r="J839" s="22">
        <v>4</v>
      </c>
      <c r="K839" s="22">
        <v>4</v>
      </c>
      <c r="L839" s="22">
        <v>4</v>
      </c>
      <c r="M839" s="22">
        <v>4</v>
      </c>
      <c r="N839" s="22">
        <v>4</v>
      </c>
      <c r="O839" s="22">
        <v>4</v>
      </c>
      <c r="P839" s="22">
        <v>4</v>
      </c>
    </row>
    <row r="840" spans="1:16" ht="15" x14ac:dyDescent="0.25">
      <c r="A840" s="44"/>
      <c r="B840" s="95"/>
      <c r="C840" s="19"/>
      <c r="D840" s="14" t="s">
        <v>103</v>
      </c>
      <c r="E840" s="22">
        <v>2</v>
      </c>
      <c r="F840" s="22">
        <v>2</v>
      </c>
      <c r="G840" s="22">
        <v>2</v>
      </c>
      <c r="H840" s="22">
        <v>2</v>
      </c>
      <c r="I840" s="22">
        <v>2</v>
      </c>
      <c r="J840" s="22">
        <v>2</v>
      </c>
      <c r="K840" s="22">
        <v>2</v>
      </c>
      <c r="L840" s="22">
        <v>2</v>
      </c>
      <c r="M840" s="22">
        <v>2</v>
      </c>
      <c r="N840" s="22">
        <v>2</v>
      </c>
      <c r="O840" s="22">
        <v>2</v>
      </c>
      <c r="P840" s="22">
        <v>2</v>
      </c>
    </row>
    <row r="841" spans="1:16" ht="15" x14ac:dyDescent="0.25">
      <c r="A841" s="44"/>
      <c r="B841" s="95"/>
      <c r="C841" s="19"/>
      <c r="D841" s="14" t="s">
        <v>99</v>
      </c>
      <c r="E841" s="22">
        <v>1</v>
      </c>
      <c r="F841" s="22">
        <v>1</v>
      </c>
      <c r="G841" s="22">
        <v>1</v>
      </c>
      <c r="H841" s="22">
        <v>1</v>
      </c>
      <c r="I841" s="22">
        <v>1</v>
      </c>
      <c r="J841" s="22">
        <v>1</v>
      </c>
      <c r="K841" s="22">
        <v>1</v>
      </c>
      <c r="L841" s="22">
        <v>1</v>
      </c>
      <c r="M841" s="22">
        <v>1</v>
      </c>
      <c r="N841" s="22">
        <v>1</v>
      </c>
      <c r="O841" s="22">
        <v>1</v>
      </c>
      <c r="P841" s="22">
        <v>1</v>
      </c>
    </row>
    <row r="842" spans="1:16" ht="15" x14ac:dyDescent="0.25">
      <c r="A842" s="44"/>
      <c r="B842" s="95"/>
      <c r="C842" s="19"/>
      <c r="D842" s="14" t="s">
        <v>98</v>
      </c>
      <c r="E842" s="22">
        <v>2</v>
      </c>
      <c r="F842" s="22">
        <v>2</v>
      </c>
      <c r="G842" s="22">
        <v>2</v>
      </c>
      <c r="H842" s="22">
        <v>2</v>
      </c>
      <c r="I842" s="22">
        <v>2</v>
      </c>
      <c r="J842" s="22">
        <v>2</v>
      </c>
      <c r="K842" s="22">
        <v>1</v>
      </c>
      <c r="L842" s="22">
        <v>1</v>
      </c>
      <c r="M842" s="22">
        <v>1</v>
      </c>
      <c r="N842" s="22">
        <v>1</v>
      </c>
      <c r="O842" s="22">
        <v>1</v>
      </c>
      <c r="P842" s="22">
        <v>1</v>
      </c>
    </row>
    <row r="843" spans="1:16" ht="15" x14ac:dyDescent="0.25">
      <c r="A843" s="44"/>
      <c r="B843" s="95"/>
      <c r="C843" s="19"/>
      <c r="D843" s="14" t="s">
        <v>97</v>
      </c>
      <c r="E843" s="22">
        <v>2</v>
      </c>
      <c r="F843" s="22">
        <v>2</v>
      </c>
      <c r="G843" s="22">
        <v>2</v>
      </c>
      <c r="H843" s="22">
        <v>2</v>
      </c>
      <c r="I843" s="22">
        <v>2</v>
      </c>
      <c r="J843" s="22">
        <v>2</v>
      </c>
      <c r="K843" s="22">
        <v>2</v>
      </c>
      <c r="L843" s="22">
        <v>2</v>
      </c>
      <c r="M843" s="22">
        <v>2</v>
      </c>
      <c r="N843" s="22">
        <v>2</v>
      </c>
      <c r="O843" s="22">
        <v>1</v>
      </c>
      <c r="P843" s="22">
        <v>1</v>
      </c>
    </row>
    <row r="844" spans="1:16" ht="15" x14ac:dyDescent="0.25">
      <c r="A844" s="44"/>
      <c r="B844" s="95"/>
      <c r="C844" s="19"/>
      <c r="D844" s="14" t="s">
        <v>101</v>
      </c>
      <c r="E844" s="22">
        <v>8</v>
      </c>
      <c r="F844" s="22">
        <v>7</v>
      </c>
      <c r="G844" s="22">
        <v>7</v>
      </c>
      <c r="H844" s="22">
        <v>8</v>
      </c>
      <c r="I844" s="22">
        <v>8</v>
      </c>
      <c r="J844" s="22">
        <v>8</v>
      </c>
      <c r="K844" s="22">
        <v>8</v>
      </c>
      <c r="L844" s="22">
        <v>8</v>
      </c>
      <c r="M844" s="22">
        <v>8</v>
      </c>
      <c r="N844" s="22">
        <v>8</v>
      </c>
      <c r="O844" s="22"/>
      <c r="P844" s="22"/>
    </row>
    <row r="845" spans="1:16" ht="15" x14ac:dyDescent="0.25">
      <c r="A845" s="44"/>
      <c r="B845" s="95"/>
      <c r="C845" s="19" t="s">
        <v>84</v>
      </c>
      <c r="D845" s="14" t="s">
        <v>84</v>
      </c>
      <c r="E845" s="22">
        <v>17</v>
      </c>
      <c r="F845" s="22">
        <v>17</v>
      </c>
      <c r="G845" s="22">
        <v>17</v>
      </c>
      <c r="H845" s="22">
        <v>17</v>
      </c>
      <c r="I845" s="22">
        <v>18</v>
      </c>
      <c r="J845" s="22">
        <v>18</v>
      </c>
      <c r="K845" s="22">
        <v>16</v>
      </c>
      <c r="L845" s="22">
        <v>16</v>
      </c>
      <c r="M845" s="22">
        <v>17</v>
      </c>
      <c r="N845" s="22">
        <v>17</v>
      </c>
      <c r="O845" s="22">
        <v>16</v>
      </c>
      <c r="P845" s="22">
        <v>16</v>
      </c>
    </row>
    <row r="846" spans="1:16" ht="15" x14ac:dyDescent="0.25">
      <c r="A846" s="44"/>
      <c r="B846" s="95"/>
      <c r="C846" s="19" t="s">
        <v>82</v>
      </c>
      <c r="D846" s="14" t="s">
        <v>82</v>
      </c>
      <c r="E846" s="22">
        <v>10</v>
      </c>
      <c r="F846" s="22">
        <v>10</v>
      </c>
      <c r="G846" s="22">
        <v>10</v>
      </c>
      <c r="H846" s="22">
        <v>10</v>
      </c>
      <c r="I846" s="22">
        <v>10</v>
      </c>
      <c r="J846" s="22">
        <v>10</v>
      </c>
      <c r="K846" s="22">
        <v>11</v>
      </c>
      <c r="L846" s="22">
        <v>11</v>
      </c>
      <c r="M846" s="22">
        <v>13</v>
      </c>
      <c r="N846" s="22">
        <v>13</v>
      </c>
      <c r="O846" s="22">
        <v>23</v>
      </c>
      <c r="P846" s="22">
        <v>23</v>
      </c>
    </row>
    <row r="847" spans="1:16" ht="15" x14ac:dyDescent="0.25">
      <c r="A847" s="44"/>
      <c r="B847" s="95"/>
      <c r="C847" s="19"/>
      <c r="D847" s="14" t="s">
        <v>95</v>
      </c>
      <c r="E847" s="22">
        <v>1</v>
      </c>
      <c r="F847" s="22">
        <v>1</v>
      </c>
      <c r="G847" s="22">
        <v>1</v>
      </c>
      <c r="H847" s="22">
        <v>1</v>
      </c>
      <c r="I847" s="22">
        <v>1</v>
      </c>
      <c r="J847" s="22">
        <v>1</v>
      </c>
      <c r="K847" s="22">
        <v>1</v>
      </c>
      <c r="L847" s="22">
        <v>1</v>
      </c>
      <c r="M847" s="22">
        <v>1</v>
      </c>
      <c r="N847" s="22">
        <v>1</v>
      </c>
      <c r="O847" s="22">
        <v>1</v>
      </c>
      <c r="P847" s="22">
        <v>1</v>
      </c>
    </row>
    <row r="848" spans="1:16" ht="15" x14ac:dyDescent="0.25">
      <c r="A848" s="44"/>
      <c r="B848" s="95"/>
      <c r="C848" s="19" t="s">
        <v>134</v>
      </c>
      <c r="D848" s="14" t="s">
        <v>90</v>
      </c>
      <c r="E848" s="22">
        <v>6</v>
      </c>
      <c r="F848" s="22">
        <v>6</v>
      </c>
      <c r="G848" s="22">
        <v>6</v>
      </c>
      <c r="H848" s="22">
        <v>6</v>
      </c>
      <c r="I848" s="22">
        <v>6</v>
      </c>
      <c r="J848" s="22">
        <v>6</v>
      </c>
      <c r="K848" s="22">
        <v>6</v>
      </c>
      <c r="L848" s="22">
        <v>6</v>
      </c>
      <c r="M848" s="22">
        <v>5</v>
      </c>
      <c r="N848" s="22">
        <v>5</v>
      </c>
      <c r="O848" s="22">
        <v>5</v>
      </c>
      <c r="P848" s="22">
        <v>5</v>
      </c>
    </row>
    <row r="849" spans="1:16" ht="15" x14ac:dyDescent="0.25">
      <c r="A849" s="44"/>
      <c r="B849" s="95"/>
      <c r="C849" s="19"/>
      <c r="D849" s="14" t="s">
        <v>104</v>
      </c>
      <c r="E849" s="22">
        <v>1</v>
      </c>
      <c r="F849" s="22">
        <v>1</v>
      </c>
      <c r="G849" s="22">
        <v>1</v>
      </c>
      <c r="H849" s="22">
        <v>1</v>
      </c>
      <c r="I849" s="22">
        <v>1</v>
      </c>
      <c r="J849" s="22">
        <v>1</v>
      </c>
      <c r="K849" s="22">
        <v>1</v>
      </c>
      <c r="L849" s="22">
        <v>1</v>
      </c>
      <c r="M849" s="22">
        <v>1</v>
      </c>
      <c r="N849" s="22">
        <v>1</v>
      </c>
      <c r="O849" s="22">
        <v>1</v>
      </c>
      <c r="P849" s="22">
        <v>1</v>
      </c>
    </row>
    <row r="850" spans="1:16" ht="15" x14ac:dyDescent="0.25">
      <c r="A850" s="44"/>
      <c r="B850" s="91"/>
      <c r="C850" s="19" t="s">
        <v>131</v>
      </c>
      <c r="D850" s="14" t="s">
        <v>91</v>
      </c>
      <c r="E850" s="22">
        <v>4</v>
      </c>
      <c r="F850" s="22">
        <v>4</v>
      </c>
      <c r="G850" s="22">
        <v>3</v>
      </c>
      <c r="H850" s="22">
        <v>3</v>
      </c>
      <c r="I850" s="22">
        <v>3</v>
      </c>
      <c r="J850" s="22">
        <v>3</v>
      </c>
      <c r="K850" s="22">
        <v>3</v>
      </c>
      <c r="L850" s="22">
        <v>3</v>
      </c>
      <c r="M850" s="22">
        <v>3</v>
      </c>
      <c r="N850" s="22">
        <v>3</v>
      </c>
      <c r="O850" s="22">
        <v>3</v>
      </c>
      <c r="P850" s="22">
        <v>3</v>
      </c>
    </row>
    <row r="851" spans="1:16" ht="15" x14ac:dyDescent="0.25">
      <c r="A851" s="44"/>
      <c r="B851" s="92" t="s">
        <v>140</v>
      </c>
      <c r="C851" s="92"/>
      <c r="D851" s="92"/>
      <c r="E851" s="93">
        <v>395</v>
      </c>
      <c r="F851" s="93">
        <v>394</v>
      </c>
      <c r="G851" s="93">
        <v>399</v>
      </c>
      <c r="H851" s="93">
        <v>403</v>
      </c>
      <c r="I851" s="93">
        <v>391</v>
      </c>
      <c r="J851" s="93">
        <v>391</v>
      </c>
      <c r="K851" s="93">
        <v>390</v>
      </c>
      <c r="L851" s="93">
        <v>390</v>
      </c>
      <c r="M851" s="93">
        <v>393</v>
      </c>
      <c r="N851" s="93">
        <v>393</v>
      </c>
      <c r="O851" s="93">
        <v>392</v>
      </c>
      <c r="P851" s="93">
        <v>393</v>
      </c>
    </row>
    <row r="852" spans="1:16" ht="15" x14ac:dyDescent="0.25">
      <c r="A852" s="44"/>
      <c r="B852" s="95" t="s">
        <v>57</v>
      </c>
      <c r="C852" s="19" t="s">
        <v>81</v>
      </c>
      <c r="D852" s="14" t="s">
        <v>81</v>
      </c>
      <c r="E852" s="22">
        <v>59</v>
      </c>
      <c r="F852" s="22">
        <v>59</v>
      </c>
      <c r="G852" s="22">
        <v>59</v>
      </c>
      <c r="H852" s="22">
        <v>59</v>
      </c>
      <c r="I852" s="22">
        <v>59</v>
      </c>
      <c r="J852" s="22">
        <v>59</v>
      </c>
      <c r="K852" s="22">
        <v>57</v>
      </c>
      <c r="L852" s="22">
        <v>56</v>
      </c>
      <c r="M852" s="22">
        <v>57</v>
      </c>
      <c r="N852" s="22">
        <v>56</v>
      </c>
      <c r="O852" s="22">
        <v>113</v>
      </c>
      <c r="P852" s="22">
        <v>114</v>
      </c>
    </row>
    <row r="853" spans="1:16" ht="15" x14ac:dyDescent="0.25">
      <c r="A853" s="44"/>
      <c r="B853" s="95"/>
      <c r="C853" s="19"/>
      <c r="D853" s="14" t="s">
        <v>83</v>
      </c>
      <c r="E853" s="22">
        <v>41</v>
      </c>
      <c r="F853" s="22">
        <v>42</v>
      </c>
      <c r="G853" s="22">
        <v>42</v>
      </c>
      <c r="H853" s="22">
        <v>42</v>
      </c>
      <c r="I853" s="22">
        <v>42</v>
      </c>
      <c r="J853" s="22">
        <v>42</v>
      </c>
      <c r="K853" s="22">
        <v>42</v>
      </c>
      <c r="L853" s="22">
        <v>37</v>
      </c>
      <c r="M853" s="22">
        <v>37</v>
      </c>
      <c r="N853" s="22">
        <v>37</v>
      </c>
      <c r="O853" s="22">
        <v>14</v>
      </c>
      <c r="P853" s="22">
        <v>11</v>
      </c>
    </row>
    <row r="854" spans="1:16" ht="15" x14ac:dyDescent="0.25">
      <c r="A854" s="44"/>
      <c r="B854" s="95"/>
      <c r="C854" s="19"/>
      <c r="D854" s="14" t="s">
        <v>88</v>
      </c>
      <c r="E854" s="22">
        <v>3</v>
      </c>
      <c r="F854" s="22">
        <v>3</v>
      </c>
      <c r="G854" s="22">
        <v>3</v>
      </c>
      <c r="H854" s="22">
        <v>3</v>
      </c>
      <c r="I854" s="22">
        <v>3</v>
      </c>
      <c r="J854" s="22">
        <v>3</v>
      </c>
      <c r="K854" s="22">
        <v>3</v>
      </c>
      <c r="L854" s="22">
        <v>3</v>
      </c>
      <c r="M854" s="22">
        <v>3</v>
      </c>
      <c r="N854" s="22">
        <v>4</v>
      </c>
      <c r="O854" s="22"/>
      <c r="P854" s="22"/>
    </row>
    <row r="855" spans="1:16" ht="15" x14ac:dyDescent="0.25">
      <c r="A855" s="44"/>
      <c r="B855" s="95"/>
      <c r="C855" s="19" t="s">
        <v>89</v>
      </c>
      <c r="D855" s="14" t="s">
        <v>86</v>
      </c>
      <c r="E855" s="22">
        <v>36</v>
      </c>
      <c r="F855" s="22">
        <v>36</v>
      </c>
      <c r="G855" s="22">
        <v>35</v>
      </c>
      <c r="H855" s="22">
        <v>35</v>
      </c>
      <c r="I855" s="22">
        <v>35</v>
      </c>
      <c r="J855" s="22">
        <v>35</v>
      </c>
      <c r="K855" s="22">
        <v>35</v>
      </c>
      <c r="L855" s="22">
        <v>35</v>
      </c>
      <c r="M855" s="22">
        <v>35</v>
      </c>
      <c r="N855" s="22">
        <v>35</v>
      </c>
      <c r="O855" s="22">
        <v>31</v>
      </c>
      <c r="P855" s="22">
        <v>31</v>
      </c>
    </row>
    <row r="856" spans="1:16" ht="15" x14ac:dyDescent="0.25">
      <c r="A856" s="44"/>
      <c r="B856" s="95"/>
      <c r="C856" s="19"/>
      <c r="D856" s="14" t="s">
        <v>89</v>
      </c>
      <c r="E856" s="22">
        <v>25</v>
      </c>
      <c r="F856" s="22">
        <v>25</v>
      </c>
      <c r="G856" s="22">
        <v>26</v>
      </c>
      <c r="H856" s="22">
        <v>26</v>
      </c>
      <c r="I856" s="22">
        <v>26</v>
      </c>
      <c r="J856" s="22">
        <v>26</v>
      </c>
      <c r="K856" s="22">
        <v>26</v>
      </c>
      <c r="L856" s="22">
        <v>28</v>
      </c>
      <c r="M856" s="22">
        <v>29</v>
      </c>
      <c r="N856" s="22">
        <v>30</v>
      </c>
      <c r="O856" s="22">
        <v>14</v>
      </c>
      <c r="P856" s="22">
        <v>14</v>
      </c>
    </row>
    <row r="857" spans="1:16" ht="15" x14ac:dyDescent="0.25">
      <c r="A857" s="44"/>
      <c r="B857" s="95"/>
      <c r="C857" s="19"/>
      <c r="D857" s="14" t="s">
        <v>118</v>
      </c>
      <c r="E857" s="22">
        <v>3</v>
      </c>
      <c r="F857" s="22">
        <v>3</v>
      </c>
      <c r="G857" s="22">
        <v>3</v>
      </c>
      <c r="H857" s="22">
        <v>3</v>
      </c>
      <c r="I857" s="22">
        <v>3</v>
      </c>
      <c r="J857" s="22">
        <v>3</v>
      </c>
      <c r="K857" s="22">
        <v>3</v>
      </c>
      <c r="L857" s="22">
        <v>3</v>
      </c>
      <c r="M857" s="22">
        <v>3</v>
      </c>
      <c r="N857" s="22">
        <v>2</v>
      </c>
      <c r="O857" s="22">
        <v>1</v>
      </c>
      <c r="P857" s="22">
        <v>1</v>
      </c>
    </row>
    <row r="858" spans="1:16" ht="15" x14ac:dyDescent="0.25">
      <c r="A858" s="44"/>
      <c r="B858" s="95"/>
      <c r="C858" s="19" t="s">
        <v>122</v>
      </c>
      <c r="D858" s="14" t="s">
        <v>85</v>
      </c>
      <c r="E858" s="22">
        <v>47</v>
      </c>
      <c r="F858" s="22">
        <v>47</v>
      </c>
      <c r="G858" s="22">
        <v>46</v>
      </c>
      <c r="H858" s="22">
        <v>46</v>
      </c>
      <c r="I858" s="22">
        <v>46</v>
      </c>
      <c r="J858" s="22">
        <v>46</v>
      </c>
      <c r="K858" s="22">
        <v>46</v>
      </c>
      <c r="L858" s="22">
        <v>46</v>
      </c>
      <c r="M858" s="22">
        <v>46</v>
      </c>
      <c r="N858" s="22">
        <v>46</v>
      </c>
      <c r="O858" s="22">
        <v>48</v>
      </c>
      <c r="P858" s="22">
        <v>46</v>
      </c>
    </row>
    <row r="859" spans="1:16" ht="15" x14ac:dyDescent="0.25">
      <c r="A859" s="44"/>
      <c r="B859" s="95"/>
      <c r="C859" s="19" t="s">
        <v>127</v>
      </c>
      <c r="D859" s="14" t="s">
        <v>165</v>
      </c>
      <c r="E859" s="22">
        <v>9</v>
      </c>
      <c r="F859" s="22">
        <v>9</v>
      </c>
      <c r="G859" s="22">
        <v>9</v>
      </c>
      <c r="H859" s="22">
        <v>9</v>
      </c>
      <c r="I859" s="22">
        <v>9</v>
      </c>
      <c r="J859" s="22">
        <v>9</v>
      </c>
      <c r="K859" s="22">
        <v>9</v>
      </c>
      <c r="L859" s="22">
        <v>9</v>
      </c>
      <c r="M859" s="22">
        <v>9</v>
      </c>
      <c r="N859" s="22">
        <v>9</v>
      </c>
      <c r="O859" s="22">
        <v>9</v>
      </c>
      <c r="P859" s="22">
        <v>9</v>
      </c>
    </row>
    <row r="860" spans="1:16" ht="15" x14ac:dyDescent="0.25">
      <c r="A860" s="44"/>
      <c r="B860" s="95"/>
      <c r="C860" s="19"/>
      <c r="D860" s="14" t="s">
        <v>103</v>
      </c>
      <c r="E860" s="22">
        <v>5</v>
      </c>
      <c r="F860" s="22">
        <v>5</v>
      </c>
      <c r="G860" s="22">
        <v>5</v>
      </c>
      <c r="H860" s="22">
        <v>5</v>
      </c>
      <c r="I860" s="22">
        <v>5</v>
      </c>
      <c r="J860" s="22">
        <v>5</v>
      </c>
      <c r="K860" s="22">
        <v>5</v>
      </c>
      <c r="L860" s="22">
        <v>4</v>
      </c>
      <c r="M860" s="22">
        <v>4</v>
      </c>
      <c r="N860" s="22">
        <v>5</v>
      </c>
      <c r="O860" s="22">
        <v>6</v>
      </c>
      <c r="P860" s="22">
        <v>6</v>
      </c>
    </row>
    <row r="861" spans="1:16" ht="15" x14ac:dyDescent="0.25">
      <c r="A861" s="44"/>
      <c r="B861" s="95"/>
      <c r="C861" s="19"/>
      <c r="D861" s="14" t="s">
        <v>98</v>
      </c>
      <c r="E861" s="22">
        <v>4</v>
      </c>
      <c r="F861" s="22">
        <v>4</v>
      </c>
      <c r="G861" s="22">
        <v>4</v>
      </c>
      <c r="H861" s="22">
        <v>4</v>
      </c>
      <c r="I861" s="22">
        <v>4</v>
      </c>
      <c r="J861" s="22">
        <v>4</v>
      </c>
      <c r="K861" s="22">
        <v>4</v>
      </c>
      <c r="L861" s="22">
        <v>4</v>
      </c>
      <c r="M861" s="22">
        <v>4</v>
      </c>
      <c r="N861" s="22">
        <v>4</v>
      </c>
      <c r="O861" s="22">
        <v>2</v>
      </c>
      <c r="P861" s="22">
        <v>2</v>
      </c>
    </row>
    <row r="862" spans="1:16" ht="15" x14ac:dyDescent="0.25">
      <c r="A862" s="44"/>
      <c r="B862" s="95"/>
      <c r="C862" s="19"/>
      <c r="D862" s="14" t="s">
        <v>101</v>
      </c>
      <c r="E862" s="22">
        <v>5</v>
      </c>
      <c r="F862" s="22">
        <v>5</v>
      </c>
      <c r="G862" s="22">
        <v>5</v>
      </c>
      <c r="H862" s="22">
        <v>5</v>
      </c>
      <c r="I862" s="22">
        <v>5</v>
      </c>
      <c r="J862" s="22">
        <v>5</v>
      </c>
      <c r="K862" s="22">
        <v>5</v>
      </c>
      <c r="L862" s="22">
        <v>5</v>
      </c>
      <c r="M862" s="22">
        <v>6</v>
      </c>
      <c r="N862" s="22">
        <v>6</v>
      </c>
      <c r="O862" s="22">
        <v>2</v>
      </c>
      <c r="P862" s="22">
        <v>2</v>
      </c>
    </row>
    <row r="863" spans="1:16" ht="15" x14ac:dyDescent="0.25">
      <c r="A863" s="44"/>
      <c r="B863" s="95"/>
      <c r="C863" s="19"/>
      <c r="D863" s="14" t="s">
        <v>93</v>
      </c>
      <c r="E863" s="22">
        <v>5</v>
      </c>
      <c r="F863" s="22">
        <v>5</v>
      </c>
      <c r="G863" s="22">
        <v>5</v>
      </c>
      <c r="H863" s="22">
        <v>6</v>
      </c>
      <c r="I863" s="22">
        <v>6</v>
      </c>
      <c r="J863" s="22">
        <v>6</v>
      </c>
      <c r="K863" s="22">
        <v>6</v>
      </c>
      <c r="L863" s="22">
        <v>6</v>
      </c>
      <c r="M863" s="22">
        <v>6</v>
      </c>
      <c r="N863" s="22">
        <v>6</v>
      </c>
      <c r="O863" s="22">
        <v>2</v>
      </c>
      <c r="P863" s="22">
        <v>2</v>
      </c>
    </row>
    <row r="864" spans="1:16" ht="15" x14ac:dyDescent="0.25">
      <c r="A864" s="44"/>
      <c r="B864" s="95"/>
      <c r="C864" s="19"/>
      <c r="D864" s="14" t="s">
        <v>99</v>
      </c>
      <c r="E864" s="22">
        <v>3</v>
      </c>
      <c r="F864" s="22">
        <v>3</v>
      </c>
      <c r="G864" s="22">
        <v>3</v>
      </c>
      <c r="H864" s="22">
        <v>3</v>
      </c>
      <c r="I864" s="22">
        <v>3</v>
      </c>
      <c r="J864" s="22">
        <v>3</v>
      </c>
      <c r="K864" s="22">
        <v>3</v>
      </c>
      <c r="L864" s="22">
        <v>3</v>
      </c>
      <c r="M864" s="22">
        <v>3</v>
      </c>
      <c r="N864" s="22">
        <v>2</v>
      </c>
      <c r="O864" s="22">
        <v>2</v>
      </c>
      <c r="P864" s="22">
        <v>2</v>
      </c>
    </row>
    <row r="865" spans="1:16" ht="15" x14ac:dyDescent="0.25">
      <c r="A865" s="44"/>
      <c r="B865" s="95"/>
      <c r="C865" s="19"/>
      <c r="D865" s="14" t="s">
        <v>129</v>
      </c>
      <c r="E865" s="22">
        <v>1</v>
      </c>
      <c r="F865" s="22">
        <v>1</v>
      </c>
      <c r="G865" s="22">
        <v>1</v>
      </c>
      <c r="H865" s="22">
        <v>1</v>
      </c>
      <c r="I865" s="22">
        <v>1</v>
      </c>
      <c r="J865" s="22">
        <v>1</v>
      </c>
      <c r="K865" s="22">
        <v>1</v>
      </c>
      <c r="L865" s="22">
        <v>1</v>
      </c>
      <c r="M865" s="22">
        <v>1</v>
      </c>
      <c r="N865" s="22">
        <v>1</v>
      </c>
      <c r="O865" s="22">
        <v>1</v>
      </c>
      <c r="P865" s="22">
        <v>1</v>
      </c>
    </row>
    <row r="866" spans="1:16" ht="15" x14ac:dyDescent="0.25">
      <c r="A866" s="44"/>
      <c r="B866" s="95"/>
      <c r="C866" s="19"/>
      <c r="D866" s="14" t="s">
        <v>166</v>
      </c>
      <c r="E866" s="22">
        <v>1</v>
      </c>
      <c r="F866" s="22">
        <v>1</v>
      </c>
      <c r="G866" s="22">
        <v>1</v>
      </c>
      <c r="H866" s="22">
        <v>1</v>
      </c>
      <c r="I866" s="22">
        <v>1</v>
      </c>
      <c r="J866" s="22">
        <v>1</v>
      </c>
      <c r="K866" s="22">
        <v>1</v>
      </c>
      <c r="L866" s="22">
        <v>1</v>
      </c>
      <c r="M866" s="22">
        <v>1</v>
      </c>
      <c r="N866" s="22">
        <v>1</v>
      </c>
      <c r="O866" s="22">
        <v>1</v>
      </c>
      <c r="P866" s="22">
        <v>1</v>
      </c>
    </row>
    <row r="867" spans="1:16" ht="15" x14ac:dyDescent="0.25">
      <c r="A867" s="44"/>
      <c r="B867" s="95"/>
      <c r="C867" s="19"/>
      <c r="D867" s="14" t="s">
        <v>128</v>
      </c>
      <c r="E867" s="22">
        <v>1</v>
      </c>
      <c r="F867" s="22">
        <v>1</v>
      </c>
      <c r="G867" s="22">
        <v>1</v>
      </c>
      <c r="H867" s="22">
        <v>1</v>
      </c>
      <c r="I867" s="22">
        <v>1</v>
      </c>
      <c r="J867" s="22">
        <v>1</v>
      </c>
      <c r="K867" s="22">
        <v>1</v>
      </c>
      <c r="L867" s="22">
        <v>1</v>
      </c>
      <c r="M867" s="22">
        <v>1</v>
      </c>
      <c r="N867" s="22">
        <v>1</v>
      </c>
      <c r="O867" s="22">
        <v>1</v>
      </c>
      <c r="P867" s="22">
        <v>1</v>
      </c>
    </row>
    <row r="868" spans="1:16" ht="15" x14ac:dyDescent="0.25">
      <c r="A868" s="44"/>
      <c r="B868" s="95"/>
      <c r="C868" s="19"/>
      <c r="D868" s="14" t="s">
        <v>97</v>
      </c>
      <c r="E868" s="22">
        <v>3</v>
      </c>
      <c r="F868" s="22">
        <v>3</v>
      </c>
      <c r="G868" s="22">
        <v>3</v>
      </c>
      <c r="H868" s="22">
        <v>3</v>
      </c>
      <c r="I868" s="22">
        <v>3</v>
      </c>
      <c r="J868" s="22">
        <v>3</v>
      </c>
      <c r="K868" s="22">
        <v>3</v>
      </c>
      <c r="L868" s="22">
        <v>3</v>
      </c>
      <c r="M868" s="22">
        <v>3</v>
      </c>
      <c r="N868" s="22">
        <v>3</v>
      </c>
      <c r="O868" s="22"/>
      <c r="P868" s="22"/>
    </row>
    <row r="869" spans="1:16" ht="15" x14ac:dyDescent="0.25">
      <c r="A869" s="44"/>
      <c r="B869" s="95"/>
      <c r="C869" s="19" t="s">
        <v>124</v>
      </c>
      <c r="D869" s="14" t="s">
        <v>87</v>
      </c>
      <c r="E869" s="22">
        <v>12</v>
      </c>
      <c r="F869" s="22">
        <v>12</v>
      </c>
      <c r="G869" s="22">
        <v>12</v>
      </c>
      <c r="H869" s="22">
        <v>12</v>
      </c>
      <c r="I869" s="22">
        <v>12</v>
      </c>
      <c r="J869" s="22">
        <v>12</v>
      </c>
      <c r="K869" s="22">
        <v>12</v>
      </c>
      <c r="L869" s="22">
        <v>12</v>
      </c>
      <c r="M869" s="22">
        <v>13</v>
      </c>
      <c r="N869" s="22">
        <v>12</v>
      </c>
      <c r="O869" s="22">
        <v>13</v>
      </c>
      <c r="P869" s="22">
        <v>13</v>
      </c>
    </row>
    <row r="870" spans="1:16" ht="15" x14ac:dyDescent="0.25">
      <c r="A870" s="44"/>
      <c r="B870" s="95"/>
      <c r="C870" s="19"/>
      <c r="D870" s="14" t="s">
        <v>92</v>
      </c>
      <c r="E870" s="22">
        <v>9</v>
      </c>
      <c r="F870" s="22">
        <v>9</v>
      </c>
      <c r="G870" s="22">
        <v>9</v>
      </c>
      <c r="H870" s="22">
        <v>9</v>
      </c>
      <c r="I870" s="22">
        <v>9</v>
      </c>
      <c r="J870" s="22">
        <v>9</v>
      </c>
      <c r="K870" s="22">
        <v>9</v>
      </c>
      <c r="L870" s="22">
        <v>9</v>
      </c>
      <c r="M870" s="22">
        <v>8</v>
      </c>
      <c r="N870" s="22">
        <v>8</v>
      </c>
      <c r="O870" s="22">
        <v>6</v>
      </c>
      <c r="P870" s="22">
        <v>6</v>
      </c>
    </row>
    <row r="871" spans="1:16" ht="15" x14ac:dyDescent="0.25">
      <c r="A871" s="44"/>
      <c r="B871" s="95"/>
      <c r="C871" s="19" t="s">
        <v>84</v>
      </c>
      <c r="D871" s="14" t="s">
        <v>84</v>
      </c>
      <c r="E871" s="22">
        <v>9</v>
      </c>
      <c r="F871" s="22">
        <v>9</v>
      </c>
      <c r="G871" s="22">
        <v>9</v>
      </c>
      <c r="H871" s="22">
        <v>9</v>
      </c>
      <c r="I871" s="22">
        <v>9</v>
      </c>
      <c r="J871" s="22">
        <v>9</v>
      </c>
      <c r="K871" s="22">
        <v>9</v>
      </c>
      <c r="L871" s="22">
        <v>14</v>
      </c>
      <c r="M871" s="22">
        <v>14</v>
      </c>
      <c r="N871" s="22">
        <v>14</v>
      </c>
      <c r="O871" s="22">
        <v>16</v>
      </c>
      <c r="P871" s="22">
        <v>20</v>
      </c>
    </row>
    <row r="872" spans="1:16" ht="15" x14ac:dyDescent="0.25">
      <c r="A872" s="44"/>
      <c r="B872" s="95"/>
      <c r="C872" s="19" t="s">
        <v>82</v>
      </c>
      <c r="D872" s="14" t="s">
        <v>82</v>
      </c>
      <c r="E872" s="22">
        <v>9</v>
      </c>
      <c r="F872" s="22">
        <v>9</v>
      </c>
      <c r="G872" s="22">
        <v>9</v>
      </c>
      <c r="H872" s="22">
        <v>9</v>
      </c>
      <c r="I872" s="22">
        <v>10</v>
      </c>
      <c r="J872" s="22">
        <v>10</v>
      </c>
      <c r="K872" s="22">
        <v>10</v>
      </c>
      <c r="L872" s="22">
        <v>10</v>
      </c>
      <c r="M872" s="22">
        <v>10</v>
      </c>
      <c r="N872" s="22">
        <v>10</v>
      </c>
      <c r="O872" s="22">
        <v>12</v>
      </c>
      <c r="P872" s="22">
        <v>13</v>
      </c>
    </row>
    <row r="873" spans="1:16" ht="15" x14ac:dyDescent="0.25">
      <c r="A873" s="44"/>
      <c r="B873" s="95"/>
      <c r="C873" s="19" t="s">
        <v>134</v>
      </c>
      <c r="D873" s="14" t="s">
        <v>90</v>
      </c>
      <c r="E873" s="22">
        <v>6</v>
      </c>
      <c r="F873" s="22">
        <v>6</v>
      </c>
      <c r="G873" s="22">
        <v>6</v>
      </c>
      <c r="H873" s="22">
        <v>6</v>
      </c>
      <c r="I873" s="22">
        <v>6</v>
      </c>
      <c r="J873" s="22">
        <v>6</v>
      </c>
      <c r="K873" s="22">
        <v>6</v>
      </c>
      <c r="L873" s="22">
        <v>5</v>
      </c>
      <c r="M873" s="22">
        <v>5</v>
      </c>
      <c r="N873" s="22">
        <v>5</v>
      </c>
      <c r="O873" s="22">
        <v>2</v>
      </c>
      <c r="P873" s="22">
        <v>2</v>
      </c>
    </row>
    <row r="874" spans="1:16" ht="15" x14ac:dyDescent="0.25">
      <c r="A874" s="44"/>
      <c r="B874" s="91"/>
      <c r="C874" s="19" t="s">
        <v>131</v>
      </c>
      <c r="D874" s="14" t="s">
        <v>91</v>
      </c>
      <c r="E874" s="22">
        <v>3</v>
      </c>
      <c r="F874" s="22">
        <v>3</v>
      </c>
      <c r="G874" s="22">
        <v>3</v>
      </c>
      <c r="H874" s="22">
        <v>3</v>
      </c>
      <c r="I874" s="22">
        <v>3</v>
      </c>
      <c r="J874" s="22">
        <v>3</v>
      </c>
      <c r="K874" s="22">
        <v>3</v>
      </c>
      <c r="L874" s="22">
        <v>3</v>
      </c>
      <c r="M874" s="22">
        <v>3</v>
      </c>
      <c r="N874" s="22">
        <v>3</v>
      </c>
      <c r="O874" s="22">
        <v>2</v>
      </c>
      <c r="P874" s="22">
        <v>2</v>
      </c>
    </row>
    <row r="875" spans="1:16" ht="15" x14ac:dyDescent="0.25">
      <c r="A875" s="44"/>
      <c r="B875" s="92" t="s">
        <v>141</v>
      </c>
      <c r="C875" s="92"/>
      <c r="D875" s="92"/>
      <c r="E875" s="93">
        <v>299</v>
      </c>
      <c r="F875" s="93">
        <v>300</v>
      </c>
      <c r="G875" s="93">
        <v>299</v>
      </c>
      <c r="H875" s="93">
        <v>300</v>
      </c>
      <c r="I875" s="93">
        <v>301</v>
      </c>
      <c r="J875" s="93">
        <v>301</v>
      </c>
      <c r="K875" s="93">
        <v>299</v>
      </c>
      <c r="L875" s="93">
        <v>298</v>
      </c>
      <c r="M875" s="93">
        <v>301</v>
      </c>
      <c r="N875" s="93">
        <v>300</v>
      </c>
      <c r="O875" s="93">
        <v>298</v>
      </c>
      <c r="P875" s="93">
        <v>299</v>
      </c>
    </row>
    <row r="876" spans="1:16" ht="15" x14ac:dyDescent="0.25">
      <c r="A876" s="44"/>
      <c r="B876" s="95" t="s">
        <v>109</v>
      </c>
      <c r="C876" s="19" t="s">
        <v>81</v>
      </c>
      <c r="D876" s="14" t="s">
        <v>81</v>
      </c>
      <c r="E876" s="22">
        <v>153</v>
      </c>
      <c r="F876" s="22">
        <v>156</v>
      </c>
      <c r="G876" s="22">
        <v>162</v>
      </c>
      <c r="H876" s="22">
        <v>158</v>
      </c>
      <c r="I876" s="22">
        <v>158</v>
      </c>
      <c r="J876" s="22">
        <v>134</v>
      </c>
      <c r="K876" s="22">
        <v>135</v>
      </c>
      <c r="L876" s="22">
        <v>134</v>
      </c>
      <c r="M876" s="22">
        <v>133</v>
      </c>
      <c r="N876" s="22">
        <v>154</v>
      </c>
      <c r="O876" s="22">
        <v>131</v>
      </c>
      <c r="P876" s="22">
        <v>141</v>
      </c>
    </row>
    <row r="877" spans="1:16" ht="15" x14ac:dyDescent="0.25">
      <c r="A877" s="44"/>
      <c r="B877" s="95"/>
      <c r="C877" s="19"/>
      <c r="D877" s="14" t="s">
        <v>83</v>
      </c>
      <c r="E877" s="22">
        <v>62</v>
      </c>
      <c r="F877" s="22">
        <v>61</v>
      </c>
      <c r="G877" s="22">
        <v>59</v>
      </c>
      <c r="H877" s="22">
        <v>61</v>
      </c>
      <c r="I877" s="22">
        <v>61</v>
      </c>
      <c r="J877" s="22">
        <v>86</v>
      </c>
      <c r="K877" s="22">
        <v>85</v>
      </c>
      <c r="L877" s="22">
        <v>85</v>
      </c>
      <c r="M877" s="22">
        <v>84</v>
      </c>
      <c r="N877" s="22">
        <v>66</v>
      </c>
      <c r="O877" s="22">
        <v>83</v>
      </c>
      <c r="P877" s="22">
        <v>80</v>
      </c>
    </row>
    <row r="878" spans="1:16" ht="15" x14ac:dyDescent="0.25">
      <c r="A878" s="44"/>
      <c r="B878" s="95"/>
      <c r="C878" s="19"/>
      <c r="D878" s="14" t="s">
        <v>96</v>
      </c>
      <c r="E878" s="22">
        <v>16</v>
      </c>
      <c r="F878" s="22">
        <v>16</v>
      </c>
      <c r="G878" s="22">
        <v>16</v>
      </c>
      <c r="H878" s="22">
        <v>19</v>
      </c>
      <c r="I878" s="22">
        <v>20</v>
      </c>
      <c r="J878" s="22">
        <v>20</v>
      </c>
      <c r="K878" s="22">
        <v>20</v>
      </c>
      <c r="L878" s="22">
        <v>21</v>
      </c>
      <c r="M878" s="22">
        <v>21</v>
      </c>
      <c r="N878" s="22">
        <v>22</v>
      </c>
      <c r="O878" s="22">
        <v>30</v>
      </c>
      <c r="P878" s="22">
        <v>20</v>
      </c>
    </row>
    <row r="879" spans="1:16" ht="15" x14ac:dyDescent="0.25">
      <c r="A879" s="44"/>
      <c r="B879" s="95"/>
      <c r="C879" s="19"/>
      <c r="D879" s="14" t="s">
        <v>88</v>
      </c>
      <c r="E879" s="22"/>
      <c r="F879" s="22"/>
      <c r="G879" s="22"/>
      <c r="H879" s="22"/>
      <c r="I879" s="22"/>
      <c r="J879" s="22"/>
      <c r="K879" s="22"/>
      <c r="L879" s="22"/>
      <c r="M879" s="22"/>
      <c r="N879" s="22"/>
      <c r="O879" s="22">
        <v>1</v>
      </c>
      <c r="P879" s="22">
        <v>1</v>
      </c>
    </row>
    <row r="880" spans="1:16" ht="15" x14ac:dyDescent="0.25">
      <c r="A880" s="44"/>
      <c r="B880" s="95"/>
      <c r="C880" s="19" t="s">
        <v>82</v>
      </c>
      <c r="D880" s="14" t="s">
        <v>82</v>
      </c>
      <c r="E880" s="22">
        <v>28</v>
      </c>
      <c r="F880" s="22">
        <v>28</v>
      </c>
      <c r="G880" s="22">
        <v>28</v>
      </c>
      <c r="H880" s="22">
        <v>28</v>
      </c>
      <c r="I880" s="22">
        <v>28</v>
      </c>
      <c r="J880" s="22">
        <v>27</v>
      </c>
      <c r="K880" s="22">
        <v>28</v>
      </c>
      <c r="L880" s="22">
        <v>27</v>
      </c>
      <c r="M880" s="22">
        <v>26</v>
      </c>
      <c r="N880" s="22">
        <v>28</v>
      </c>
      <c r="O880" s="22">
        <v>28</v>
      </c>
      <c r="P880" s="22">
        <v>32</v>
      </c>
    </row>
    <row r="881" spans="1:16" ht="15" x14ac:dyDescent="0.25">
      <c r="A881" s="44"/>
      <c r="B881" s="95"/>
      <c r="C881" s="19"/>
      <c r="D881" s="14" t="s">
        <v>95</v>
      </c>
      <c r="E881" s="22">
        <v>3</v>
      </c>
      <c r="F881" s="22">
        <v>3</v>
      </c>
      <c r="G881" s="22">
        <v>3</v>
      </c>
      <c r="H881" s="22">
        <v>3</v>
      </c>
      <c r="I881" s="22">
        <v>3</v>
      </c>
      <c r="J881" s="22">
        <v>3</v>
      </c>
      <c r="K881" s="22">
        <v>3</v>
      </c>
      <c r="L881" s="22">
        <v>3</v>
      </c>
      <c r="M881" s="22">
        <v>3</v>
      </c>
      <c r="N881" s="22">
        <v>1</v>
      </c>
      <c r="O881" s="22">
        <v>3</v>
      </c>
      <c r="P881" s="22">
        <v>2</v>
      </c>
    </row>
    <row r="882" spans="1:16" ht="15" x14ac:dyDescent="0.25">
      <c r="A882" s="44"/>
      <c r="B882" s="95"/>
      <c r="C882" s="19" t="s">
        <v>122</v>
      </c>
      <c r="D882" s="14" t="s">
        <v>85</v>
      </c>
      <c r="E882" s="22">
        <v>8</v>
      </c>
      <c r="F882" s="22">
        <v>8</v>
      </c>
      <c r="G882" s="22">
        <v>8</v>
      </c>
      <c r="H882" s="22">
        <v>8</v>
      </c>
      <c r="I882" s="22">
        <v>8</v>
      </c>
      <c r="J882" s="22">
        <v>8</v>
      </c>
      <c r="K882" s="22">
        <v>8</v>
      </c>
      <c r="L882" s="22">
        <v>8</v>
      </c>
      <c r="M882" s="22">
        <v>9</v>
      </c>
      <c r="N882" s="22">
        <v>9</v>
      </c>
      <c r="O882" s="22">
        <v>9</v>
      </c>
      <c r="P882" s="22">
        <v>9</v>
      </c>
    </row>
    <row r="883" spans="1:16" ht="15" x14ac:dyDescent="0.25">
      <c r="A883" s="44"/>
      <c r="B883" s="95"/>
      <c r="C883" s="19" t="s">
        <v>124</v>
      </c>
      <c r="D883" s="14" t="s">
        <v>87</v>
      </c>
      <c r="E883" s="22">
        <v>3</v>
      </c>
      <c r="F883" s="22">
        <v>3</v>
      </c>
      <c r="G883" s="22">
        <v>4</v>
      </c>
      <c r="H883" s="22">
        <v>3</v>
      </c>
      <c r="I883" s="22">
        <v>3</v>
      </c>
      <c r="J883" s="22">
        <v>3</v>
      </c>
      <c r="K883" s="22">
        <v>3</v>
      </c>
      <c r="L883" s="22">
        <v>3</v>
      </c>
      <c r="M883" s="22">
        <v>3</v>
      </c>
      <c r="N883" s="22">
        <v>3</v>
      </c>
      <c r="O883" s="22">
        <v>4</v>
      </c>
      <c r="P883" s="22">
        <v>4</v>
      </c>
    </row>
    <row r="884" spans="1:16" ht="15" x14ac:dyDescent="0.25">
      <c r="A884" s="44"/>
      <c r="B884" s="95"/>
      <c r="C884" s="19"/>
      <c r="D884" s="14" t="s">
        <v>92</v>
      </c>
      <c r="E884" s="22">
        <v>3</v>
      </c>
      <c r="F884" s="22">
        <v>3</v>
      </c>
      <c r="G884" s="22">
        <v>3</v>
      </c>
      <c r="H884" s="22">
        <v>3</v>
      </c>
      <c r="I884" s="22">
        <v>3</v>
      </c>
      <c r="J884" s="22">
        <v>2</v>
      </c>
      <c r="K884" s="22">
        <v>3</v>
      </c>
      <c r="L884" s="22">
        <v>3</v>
      </c>
      <c r="M884" s="22">
        <v>3</v>
      </c>
      <c r="N884" s="22">
        <v>3</v>
      </c>
      <c r="O884" s="22">
        <v>1</v>
      </c>
      <c r="P884" s="22">
        <v>1</v>
      </c>
    </row>
    <row r="885" spans="1:16" ht="15" x14ac:dyDescent="0.25">
      <c r="A885" s="44"/>
      <c r="B885" s="95"/>
      <c r="C885" s="19" t="s">
        <v>84</v>
      </c>
      <c r="D885" s="14" t="s">
        <v>84</v>
      </c>
      <c r="E885" s="22">
        <v>5</v>
      </c>
      <c r="F885" s="22">
        <v>5</v>
      </c>
      <c r="G885" s="22">
        <v>5</v>
      </c>
      <c r="H885" s="22">
        <v>5</v>
      </c>
      <c r="I885" s="22">
        <v>5</v>
      </c>
      <c r="J885" s="22">
        <v>6</v>
      </c>
      <c r="K885" s="22">
        <v>6</v>
      </c>
      <c r="L885" s="22">
        <v>6</v>
      </c>
      <c r="M885" s="22">
        <v>7</v>
      </c>
      <c r="N885" s="22">
        <v>7</v>
      </c>
      <c r="O885" s="22">
        <v>5</v>
      </c>
      <c r="P885" s="22">
        <v>7</v>
      </c>
    </row>
    <row r="886" spans="1:16" ht="15" x14ac:dyDescent="0.25">
      <c r="A886" s="44"/>
      <c r="B886" s="95"/>
      <c r="C886" s="19" t="s">
        <v>89</v>
      </c>
      <c r="D886" s="14" t="s">
        <v>89</v>
      </c>
      <c r="E886" s="22">
        <v>4</v>
      </c>
      <c r="F886" s="22">
        <v>4</v>
      </c>
      <c r="G886" s="22">
        <v>6</v>
      </c>
      <c r="H886" s="22">
        <v>4</v>
      </c>
      <c r="I886" s="22">
        <v>4</v>
      </c>
      <c r="J886" s="22">
        <v>4</v>
      </c>
      <c r="K886" s="22">
        <v>4</v>
      </c>
      <c r="L886" s="22">
        <v>5</v>
      </c>
      <c r="M886" s="22">
        <v>5</v>
      </c>
      <c r="N886" s="22">
        <v>5</v>
      </c>
      <c r="O886" s="22">
        <v>3</v>
      </c>
      <c r="P886" s="22">
        <v>3</v>
      </c>
    </row>
    <row r="887" spans="1:16" ht="15" x14ac:dyDescent="0.25">
      <c r="A887" s="44"/>
      <c r="B887" s="95"/>
      <c r="C887" s="19"/>
      <c r="D887" s="14" t="s">
        <v>86</v>
      </c>
      <c r="E887" s="22">
        <v>1</v>
      </c>
      <c r="F887" s="22">
        <v>1</v>
      </c>
      <c r="G887" s="22">
        <v>1</v>
      </c>
      <c r="H887" s="22">
        <v>1</v>
      </c>
      <c r="I887" s="22">
        <v>1</v>
      </c>
      <c r="J887" s="22">
        <v>1</v>
      </c>
      <c r="K887" s="22">
        <v>1</v>
      </c>
      <c r="L887" s="22">
        <v>1</v>
      </c>
      <c r="M887" s="22">
        <v>1</v>
      </c>
      <c r="N887" s="22">
        <v>1</v>
      </c>
      <c r="O887" s="22"/>
      <c r="P887" s="22">
        <v>1</v>
      </c>
    </row>
    <row r="888" spans="1:16" ht="15" x14ac:dyDescent="0.25">
      <c r="A888" s="44"/>
      <c r="B888" s="95"/>
      <c r="C888" s="19" t="s">
        <v>127</v>
      </c>
      <c r="D888" s="14" t="s">
        <v>99</v>
      </c>
      <c r="E888" s="22"/>
      <c r="F888" s="22"/>
      <c r="G888" s="22"/>
      <c r="H888" s="22"/>
      <c r="I888" s="22"/>
      <c r="J888" s="22">
        <v>2</v>
      </c>
      <c r="K888" s="22">
        <v>2</v>
      </c>
      <c r="L888" s="22">
        <v>2</v>
      </c>
      <c r="M888" s="22">
        <v>2</v>
      </c>
      <c r="N888" s="22">
        <v>2</v>
      </c>
      <c r="O888" s="22">
        <v>2</v>
      </c>
      <c r="P888" s="22">
        <v>2</v>
      </c>
    </row>
    <row r="889" spans="1:16" ht="15" x14ac:dyDescent="0.25">
      <c r="A889" s="44"/>
      <c r="B889" s="95"/>
      <c r="C889" s="19"/>
      <c r="D889" s="14" t="s">
        <v>98</v>
      </c>
      <c r="E889" s="22"/>
      <c r="F889" s="22"/>
      <c r="G889" s="22"/>
      <c r="H889" s="22"/>
      <c r="I889" s="22"/>
      <c r="J889" s="22">
        <v>1</v>
      </c>
      <c r="K889" s="22">
        <v>1</v>
      </c>
      <c r="L889" s="22">
        <v>1</v>
      </c>
      <c r="M889" s="22">
        <v>1</v>
      </c>
      <c r="N889" s="22">
        <v>1</v>
      </c>
      <c r="O889" s="22">
        <v>1</v>
      </c>
      <c r="P889" s="22">
        <v>1</v>
      </c>
    </row>
    <row r="890" spans="1:16" ht="15" x14ac:dyDescent="0.25">
      <c r="A890" s="44"/>
      <c r="B890" s="91"/>
      <c r="C890" s="19" t="s">
        <v>131</v>
      </c>
      <c r="D890" s="14" t="s">
        <v>91</v>
      </c>
      <c r="E890" s="22"/>
      <c r="F890" s="22"/>
      <c r="G890" s="22"/>
      <c r="H890" s="22"/>
      <c r="I890" s="22"/>
      <c r="J890" s="22">
        <v>1</v>
      </c>
      <c r="K890" s="22">
        <v>1</v>
      </c>
      <c r="L890" s="22">
        <v>1</v>
      </c>
      <c r="M890" s="22">
        <v>1</v>
      </c>
      <c r="N890" s="22">
        <v>1</v>
      </c>
      <c r="O890" s="22">
        <v>1</v>
      </c>
      <c r="P890" s="22">
        <v>1</v>
      </c>
    </row>
    <row r="891" spans="1:16" ht="15" x14ac:dyDescent="0.25">
      <c r="A891" s="44"/>
      <c r="B891" s="92" t="s">
        <v>142</v>
      </c>
      <c r="C891" s="92"/>
      <c r="D891" s="92"/>
      <c r="E891" s="93">
        <v>286</v>
      </c>
      <c r="F891" s="93">
        <v>288</v>
      </c>
      <c r="G891" s="93">
        <v>295</v>
      </c>
      <c r="H891" s="93">
        <v>293</v>
      </c>
      <c r="I891" s="93">
        <v>294</v>
      </c>
      <c r="J891" s="93">
        <v>298</v>
      </c>
      <c r="K891" s="93">
        <v>300</v>
      </c>
      <c r="L891" s="93">
        <v>300</v>
      </c>
      <c r="M891" s="93">
        <v>299</v>
      </c>
      <c r="N891" s="93">
        <v>303</v>
      </c>
      <c r="O891" s="93">
        <v>302</v>
      </c>
      <c r="P891" s="93">
        <v>305</v>
      </c>
    </row>
    <row r="892" spans="1:16" ht="15" x14ac:dyDescent="0.25">
      <c r="A892" s="44"/>
      <c r="B892" s="95" t="s">
        <v>30</v>
      </c>
      <c r="C892" s="19" t="s">
        <v>81</v>
      </c>
      <c r="D892" s="14" t="s">
        <v>81</v>
      </c>
      <c r="E892" s="22">
        <v>129</v>
      </c>
      <c r="F892" s="22">
        <v>129</v>
      </c>
      <c r="G892" s="22">
        <v>129</v>
      </c>
      <c r="H892" s="22">
        <v>129</v>
      </c>
      <c r="I892" s="22">
        <v>129</v>
      </c>
      <c r="J892" s="22">
        <v>129</v>
      </c>
      <c r="K892" s="22">
        <v>132</v>
      </c>
      <c r="L892" s="22">
        <v>81</v>
      </c>
      <c r="M892" s="22">
        <v>82</v>
      </c>
      <c r="N892" s="22">
        <v>80</v>
      </c>
      <c r="O892" s="22">
        <v>149</v>
      </c>
      <c r="P892" s="22">
        <v>153</v>
      </c>
    </row>
    <row r="893" spans="1:16" ht="15" x14ac:dyDescent="0.25">
      <c r="A893" s="44"/>
      <c r="B893" s="95"/>
      <c r="C893" s="19"/>
      <c r="D893" s="14" t="s">
        <v>83</v>
      </c>
      <c r="E893" s="22">
        <v>6</v>
      </c>
      <c r="F893" s="22">
        <v>6</v>
      </c>
      <c r="G893" s="22">
        <v>6</v>
      </c>
      <c r="H893" s="22">
        <v>6</v>
      </c>
      <c r="I893" s="22">
        <v>6</v>
      </c>
      <c r="J893" s="22">
        <v>6</v>
      </c>
      <c r="K893" s="22">
        <v>7</v>
      </c>
      <c r="L893" s="22">
        <v>5</v>
      </c>
      <c r="M893" s="22">
        <v>6</v>
      </c>
      <c r="N893" s="22">
        <v>9</v>
      </c>
      <c r="O893" s="22">
        <v>16</v>
      </c>
      <c r="P893" s="22">
        <v>15</v>
      </c>
    </row>
    <row r="894" spans="1:16" ht="15" x14ac:dyDescent="0.25">
      <c r="A894" s="44"/>
      <c r="B894" s="95"/>
      <c r="C894" s="19"/>
      <c r="D894" s="14" t="s">
        <v>88</v>
      </c>
      <c r="E894" s="22">
        <v>1</v>
      </c>
      <c r="F894" s="22">
        <v>1</v>
      </c>
      <c r="G894" s="22">
        <v>1</v>
      </c>
      <c r="H894" s="22">
        <v>1</v>
      </c>
      <c r="I894" s="22">
        <v>1</v>
      </c>
      <c r="J894" s="22">
        <v>1</v>
      </c>
      <c r="K894" s="22">
        <v>1</v>
      </c>
      <c r="L894" s="22">
        <v>2</v>
      </c>
      <c r="M894" s="22">
        <v>2</v>
      </c>
      <c r="N894" s="22">
        <v>1</v>
      </c>
      <c r="O894" s="22">
        <v>14</v>
      </c>
      <c r="P894" s="22">
        <v>11</v>
      </c>
    </row>
    <row r="895" spans="1:16" ht="15" x14ac:dyDescent="0.25">
      <c r="A895" s="44"/>
      <c r="B895" s="95"/>
      <c r="C895" s="19" t="s">
        <v>127</v>
      </c>
      <c r="D895" s="14" t="s">
        <v>103</v>
      </c>
      <c r="E895" s="22">
        <v>3</v>
      </c>
      <c r="F895" s="22">
        <v>4</v>
      </c>
      <c r="G895" s="22">
        <v>4</v>
      </c>
      <c r="H895" s="22">
        <v>4</v>
      </c>
      <c r="I895" s="22">
        <v>4</v>
      </c>
      <c r="J895" s="22">
        <v>4</v>
      </c>
      <c r="K895" s="22">
        <v>4</v>
      </c>
      <c r="L895" s="22">
        <v>5</v>
      </c>
      <c r="M895" s="22">
        <v>6</v>
      </c>
      <c r="N895" s="22">
        <v>6</v>
      </c>
      <c r="O895" s="22">
        <v>2</v>
      </c>
      <c r="P895" s="22">
        <v>2</v>
      </c>
    </row>
    <row r="896" spans="1:16" ht="15" x14ac:dyDescent="0.25">
      <c r="A896" s="44"/>
      <c r="B896" s="95"/>
      <c r="C896" s="19"/>
      <c r="D896" s="14" t="s">
        <v>165</v>
      </c>
      <c r="E896" s="22">
        <v>1</v>
      </c>
      <c r="F896" s="22">
        <v>1</v>
      </c>
      <c r="G896" s="22">
        <v>1</v>
      </c>
      <c r="H896" s="22">
        <v>1</v>
      </c>
      <c r="I896" s="22">
        <v>1</v>
      </c>
      <c r="J896" s="22">
        <v>1</v>
      </c>
      <c r="K896" s="22">
        <v>1</v>
      </c>
      <c r="L896" s="22">
        <v>1</v>
      </c>
      <c r="M896" s="22">
        <v>1</v>
      </c>
      <c r="N896" s="22">
        <v>1</v>
      </c>
      <c r="O896" s="22">
        <v>1</v>
      </c>
      <c r="P896" s="22">
        <v>1</v>
      </c>
    </row>
    <row r="897" spans="1:16" ht="15" x14ac:dyDescent="0.25">
      <c r="A897" s="44"/>
      <c r="B897" s="95"/>
      <c r="C897" s="19"/>
      <c r="D897" s="14" t="s">
        <v>93</v>
      </c>
      <c r="E897" s="22">
        <v>5</v>
      </c>
      <c r="F897" s="22">
        <v>5</v>
      </c>
      <c r="G897" s="22">
        <v>5</v>
      </c>
      <c r="H897" s="22">
        <v>5</v>
      </c>
      <c r="I897" s="22">
        <v>5</v>
      </c>
      <c r="J897" s="22">
        <v>5</v>
      </c>
      <c r="K897" s="22">
        <v>5</v>
      </c>
      <c r="L897" s="22">
        <v>5</v>
      </c>
      <c r="M897" s="22">
        <v>5</v>
      </c>
      <c r="N897" s="22">
        <v>5</v>
      </c>
      <c r="O897" s="22">
        <v>1</v>
      </c>
      <c r="P897" s="22">
        <v>1</v>
      </c>
    </row>
    <row r="898" spans="1:16" ht="15" x14ac:dyDescent="0.25">
      <c r="A898" s="44"/>
      <c r="B898" s="95"/>
      <c r="C898" s="19"/>
      <c r="D898" s="14" t="s">
        <v>98</v>
      </c>
      <c r="E898" s="22">
        <v>4</v>
      </c>
      <c r="F898" s="22">
        <v>4</v>
      </c>
      <c r="G898" s="22">
        <v>4</v>
      </c>
      <c r="H898" s="22">
        <v>4</v>
      </c>
      <c r="I898" s="22">
        <v>4</v>
      </c>
      <c r="J898" s="22">
        <v>4</v>
      </c>
      <c r="K898" s="22">
        <v>4</v>
      </c>
      <c r="L898" s="22">
        <v>4</v>
      </c>
      <c r="M898" s="22">
        <v>4</v>
      </c>
      <c r="N898" s="22">
        <v>4</v>
      </c>
      <c r="O898" s="22">
        <v>1</v>
      </c>
      <c r="P898" s="22">
        <v>1</v>
      </c>
    </row>
    <row r="899" spans="1:16" ht="15" x14ac:dyDescent="0.25">
      <c r="A899" s="44"/>
      <c r="B899" s="95"/>
      <c r="C899" s="19"/>
      <c r="D899" s="14" t="s">
        <v>97</v>
      </c>
      <c r="E899" s="22">
        <v>4</v>
      </c>
      <c r="F899" s="22">
        <v>4</v>
      </c>
      <c r="G899" s="22">
        <v>4</v>
      </c>
      <c r="H899" s="22">
        <v>4</v>
      </c>
      <c r="I899" s="22">
        <v>4</v>
      </c>
      <c r="J899" s="22">
        <v>4</v>
      </c>
      <c r="K899" s="22">
        <v>4</v>
      </c>
      <c r="L899" s="22">
        <v>4</v>
      </c>
      <c r="M899" s="22">
        <v>4</v>
      </c>
      <c r="N899" s="22">
        <v>4</v>
      </c>
      <c r="O899" s="22"/>
      <c r="P899" s="22"/>
    </row>
    <row r="900" spans="1:16" ht="15" x14ac:dyDescent="0.25">
      <c r="A900" s="44"/>
      <c r="B900" s="95"/>
      <c r="C900" s="19" t="s">
        <v>84</v>
      </c>
      <c r="D900" s="14" t="s">
        <v>84</v>
      </c>
      <c r="E900" s="22">
        <v>17</v>
      </c>
      <c r="F900" s="22">
        <v>17</v>
      </c>
      <c r="G900" s="22">
        <v>17</v>
      </c>
      <c r="H900" s="22">
        <v>17</v>
      </c>
      <c r="I900" s="22">
        <v>17</v>
      </c>
      <c r="J900" s="22">
        <v>17</v>
      </c>
      <c r="K900" s="22">
        <v>16</v>
      </c>
      <c r="L900" s="22">
        <v>21</v>
      </c>
      <c r="M900" s="22">
        <v>18</v>
      </c>
      <c r="N900" s="22">
        <v>18</v>
      </c>
      <c r="O900" s="22">
        <v>3</v>
      </c>
      <c r="P900" s="22">
        <v>3</v>
      </c>
    </row>
    <row r="901" spans="1:16" ht="15" x14ac:dyDescent="0.25">
      <c r="A901" s="44"/>
      <c r="B901" s="95"/>
      <c r="C901" s="19" t="s">
        <v>82</v>
      </c>
      <c r="D901" s="14" t="s">
        <v>82</v>
      </c>
      <c r="E901" s="22">
        <v>3</v>
      </c>
      <c r="F901" s="22">
        <v>3</v>
      </c>
      <c r="G901" s="22">
        <v>3</v>
      </c>
      <c r="H901" s="22">
        <v>3</v>
      </c>
      <c r="I901" s="22">
        <v>3</v>
      </c>
      <c r="J901" s="22">
        <v>3</v>
      </c>
      <c r="K901" s="22">
        <v>2</v>
      </c>
      <c r="L901" s="22">
        <v>39</v>
      </c>
      <c r="M901" s="22">
        <v>42</v>
      </c>
      <c r="N901" s="22">
        <v>42</v>
      </c>
      <c r="O901" s="22">
        <v>5</v>
      </c>
      <c r="P901" s="22">
        <v>5</v>
      </c>
    </row>
    <row r="902" spans="1:16" ht="15" x14ac:dyDescent="0.25">
      <c r="A902" s="44"/>
      <c r="B902" s="95"/>
      <c r="C902" s="19" t="s">
        <v>89</v>
      </c>
      <c r="D902" s="14" t="s">
        <v>86</v>
      </c>
      <c r="E902" s="22">
        <v>9</v>
      </c>
      <c r="F902" s="22">
        <v>9</v>
      </c>
      <c r="G902" s="22">
        <v>9</v>
      </c>
      <c r="H902" s="22">
        <v>9</v>
      </c>
      <c r="I902" s="22">
        <v>9</v>
      </c>
      <c r="J902" s="22">
        <v>9</v>
      </c>
      <c r="K902" s="22">
        <v>9</v>
      </c>
      <c r="L902" s="22">
        <v>9</v>
      </c>
      <c r="M902" s="22">
        <v>9</v>
      </c>
      <c r="N902" s="22">
        <v>9</v>
      </c>
      <c r="O902" s="22">
        <v>1</v>
      </c>
      <c r="P902" s="22">
        <v>1</v>
      </c>
    </row>
    <row r="903" spans="1:16" ht="15" x14ac:dyDescent="0.25">
      <c r="A903" s="44"/>
      <c r="B903" s="95"/>
      <c r="C903" s="19"/>
      <c r="D903" s="14" t="s">
        <v>102</v>
      </c>
      <c r="E903" s="22">
        <v>1</v>
      </c>
      <c r="F903" s="22">
        <v>1</v>
      </c>
      <c r="G903" s="22">
        <v>1</v>
      </c>
      <c r="H903" s="22">
        <v>1</v>
      </c>
      <c r="I903" s="22">
        <v>1</v>
      </c>
      <c r="J903" s="22">
        <v>1</v>
      </c>
      <c r="K903" s="22">
        <v>1</v>
      </c>
      <c r="L903" s="22">
        <v>1</v>
      </c>
      <c r="M903" s="22">
        <v>1</v>
      </c>
      <c r="N903" s="22"/>
      <c r="O903" s="22">
        <v>1</v>
      </c>
      <c r="P903" s="22">
        <v>1</v>
      </c>
    </row>
    <row r="904" spans="1:16" ht="15" x14ac:dyDescent="0.25">
      <c r="A904" s="44"/>
      <c r="B904" s="95"/>
      <c r="C904" s="19"/>
      <c r="D904" s="14" t="s">
        <v>89</v>
      </c>
      <c r="E904" s="22">
        <v>1</v>
      </c>
      <c r="F904" s="22">
        <v>1</v>
      </c>
      <c r="G904" s="22">
        <v>1</v>
      </c>
      <c r="H904" s="22">
        <v>1</v>
      </c>
      <c r="I904" s="22">
        <v>1</v>
      </c>
      <c r="J904" s="22">
        <v>1</v>
      </c>
      <c r="K904" s="22">
        <v>1</v>
      </c>
      <c r="L904" s="22">
        <v>2</v>
      </c>
      <c r="M904" s="22">
        <v>2</v>
      </c>
      <c r="N904" s="22">
        <v>3</v>
      </c>
      <c r="O904" s="22"/>
      <c r="P904" s="22"/>
    </row>
    <row r="905" spans="1:16" ht="15" x14ac:dyDescent="0.25">
      <c r="A905" s="44"/>
      <c r="B905" s="95"/>
      <c r="C905" s="19" t="s">
        <v>131</v>
      </c>
      <c r="D905" s="14" t="s">
        <v>91</v>
      </c>
      <c r="E905" s="22">
        <v>6</v>
      </c>
      <c r="F905" s="22">
        <v>6</v>
      </c>
      <c r="G905" s="22">
        <v>6</v>
      </c>
      <c r="H905" s="22">
        <v>6</v>
      </c>
      <c r="I905" s="22">
        <v>6</v>
      </c>
      <c r="J905" s="22">
        <v>6</v>
      </c>
      <c r="K905" s="22">
        <v>6</v>
      </c>
      <c r="L905" s="22">
        <v>7</v>
      </c>
      <c r="M905" s="22">
        <v>7</v>
      </c>
      <c r="N905" s="22">
        <v>7</v>
      </c>
      <c r="O905" s="22">
        <v>3</v>
      </c>
      <c r="P905" s="22">
        <v>3</v>
      </c>
    </row>
    <row r="906" spans="1:16" ht="15" x14ac:dyDescent="0.25">
      <c r="A906" s="44"/>
      <c r="B906" s="95"/>
      <c r="C906" s="19" t="s">
        <v>122</v>
      </c>
      <c r="D906" s="14" t="s">
        <v>85</v>
      </c>
      <c r="E906" s="22"/>
      <c r="F906" s="22"/>
      <c r="G906" s="22"/>
      <c r="H906" s="22"/>
      <c r="I906" s="22"/>
      <c r="J906" s="22"/>
      <c r="K906" s="22"/>
      <c r="L906" s="22">
        <v>3</v>
      </c>
      <c r="M906" s="22">
        <v>2</v>
      </c>
      <c r="N906" s="22">
        <v>2</v>
      </c>
      <c r="O906" s="22"/>
      <c r="P906" s="22"/>
    </row>
    <row r="907" spans="1:16" ht="15" x14ac:dyDescent="0.25">
      <c r="A907" s="44"/>
      <c r="B907" s="95"/>
      <c r="C907" s="19"/>
      <c r="D907" s="14" t="s">
        <v>100</v>
      </c>
      <c r="E907" s="22">
        <v>3</v>
      </c>
      <c r="F907" s="22">
        <v>3</v>
      </c>
      <c r="G907" s="22">
        <v>3</v>
      </c>
      <c r="H907" s="22">
        <v>3</v>
      </c>
      <c r="I907" s="22">
        <v>3</v>
      </c>
      <c r="J907" s="22">
        <v>3</v>
      </c>
      <c r="K907" s="22">
        <v>2</v>
      </c>
      <c r="L907" s="22">
        <v>4</v>
      </c>
      <c r="M907" s="22">
        <v>4</v>
      </c>
      <c r="N907" s="22">
        <v>4</v>
      </c>
      <c r="O907" s="22"/>
      <c r="P907" s="22"/>
    </row>
    <row r="908" spans="1:16" ht="15" x14ac:dyDescent="0.25">
      <c r="A908" s="44"/>
      <c r="B908" s="95"/>
      <c r="C908" s="19" t="s">
        <v>134</v>
      </c>
      <c r="D908" s="14" t="s">
        <v>90</v>
      </c>
      <c r="E908" s="22">
        <v>1</v>
      </c>
      <c r="F908" s="22">
        <v>1</v>
      </c>
      <c r="G908" s="22">
        <v>1</v>
      </c>
      <c r="H908" s="22">
        <v>1</v>
      </c>
      <c r="I908" s="22">
        <v>1</v>
      </c>
      <c r="J908" s="22">
        <v>1</v>
      </c>
      <c r="K908" s="22">
        <v>1</v>
      </c>
      <c r="L908" s="22">
        <v>1</v>
      </c>
      <c r="M908" s="22">
        <v>1</v>
      </c>
      <c r="N908" s="22">
        <v>1</v>
      </c>
      <c r="O908" s="22">
        <v>1</v>
      </c>
      <c r="P908" s="22">
        <v>1</v>
      </c>
    </row>
    <row r="909" spans="1:16" ht="15" x14ac:dyDescent="0.25">
      <c r="A909" s="44"/>
      <c r="B909" s="95"/>
      <c r="C909" s="19"/>
      <c r="D909" s="14" t="s">
        <v>104</v>
      </c>
      <c r="E909" s="22">
        <v>1</v>
      </c>
      <c r="F909" s="22">
        <v>1</v>
      </c>
      <c r="G909" s="22">
        <v>1</v>
      </c>
      <c r="H909" s="22">
        <v>1</v>
      </c>
      <c r="I909" s="22">
        <v>1</v>
      </c>
      <c r="J909" s="22">
        <v>1</v>
      </c>
      <c r="K909" s="22">
        <v>1</v>
      </c>
      <c r="L909" s="22">
        <v>1</v>
      </c>
      <c r="M909" s="22">
        <v>1</v>
      </c>
      <c r="N909" s="22">
        <v>1</v>
      </c>
      <c r="O909" s="22">
        <v>1</v>
      </c>
      <c r="P909" s="22">
        <v>1</v>
      </c>
    </row>
    <row r="910" spans="1:16" ht="15" x14ac:dyDescent="0.25">
      <c r="A910" s="44"/>
      <c r="B910" s="91"/>
      <c r="C910" s="19" t="s">
        <v>124</v>
      </c>
      <c r="D910" s="14" t="s">
        <v>92</v>
      </c>
      <c r="E910" s="22">
        <v>1</v>
      </c>
      <c r="F910" s="22">
        <v>1</v>
      </c>
      <c r="G910" s="22">
        <v>1</v>
      </c>
      <c r="H910" s="22">
        <v>1</v>
      </c>
      <c r="I910" s="22">
        <v>1</v>
      </c>
      <c r="J910" s="22">
        <v>1</v>
      </c>
      <c r="K910" s="22"/>
      <c r="L910" s="22">
        <v>3</v>
      </c>
      <c r="M910" s="22">
        <v>3</v>
      </c>
      <c r="N910" s="22">
        <v>3</v>
      </c>
      <c r="O910" s="22"/>
      <c r="P910" s="22"/>
    </row>
    <row r="911" spans="1:16" ht="15" x14ac:dyDescent="0.25">
      <c r="A911" s="44"/>
      <c r="B911" s="92" t="s">
        <v>143</v>
      </c>
      <c r="C911" s="92"/>
      <c r="D911" s="92"/>
      <c r="E911" s="93">
        <v>196</v>
      </c>
      <c r="F911" s="93">
        <v>197</v>
      </c>
      <c r="G911" s="93">
        <v>197</v>
      </c>
      <c r="H911" s="93">
        <v>197</v>
      </c>
      <c r="I911" s="93">
        <v>197</v>
      </c>
      <c r="J911" s="93">
        <v>197</v>
      </c>
      <c r="K911" s="93">
        <v>197</v>
      </c>
      <c r="L911" s="93">
        <v>198</v>
      </c>
      <c r="M911" s="93">
        <v>200</v>
      </c>
      <c r="N911" s="93">
        <v>200</v>
      </c>
      <c r="O911" s="93">
        <v>199</v>
      </c>
      <c r="P911" s="93">
        <v>199</v>
      </c>
    </row>
    <row r="912" spans="1:16" ht="15" x14ac:dyDescent="0.25">
      <c r="A912" s="44"/>
      <c r="B912" s="95" t="s">
        <v>56</v>
      </c>
      <c r="C912" s="19" t="s">
        <v>81</v>
      </c>
      <c r="D912" s="14" t="s">
        <v>81</v>
      </c>
      <c r="E912" s="22">
        <v>37</v>
      </c>
      <c r="F912" s="22">
        <v>39</v>
      </c>
      <c r="G912" s="22">
        <v>41</v>
      </c>
      <c r="H912" s="22">
        <v>50</v>
      </c>
      <c r="I912" s="22">
        <v>52</v>
      </c>
      <c r="J912" s="22">
        <v>49</v>
      </c>
      <c r="K912" s="22">
        <v>51</v>
      </c>
      <c r="L912" s="22">
        <v>53</v>
      </c>
      <c r="M912" s="22">
        <v>55</v>
      </c>
      <c r="N912" s="22">
        <v>54</v>
      </c>
      <c r="O912" s="22">
        <v>60</v>
      </c>
      <c r="P912" s="22">
        <v>60</v>
      </c>
    </row>
    <row r="913" spans="1:16" ht="15" x14ac:dyDescent="0.25">
      <c r="A913" s="44"/>
      <c r="B913" s="95"/>
      <c r="C913" s="19"/>
      <c r="D913" s="14" t="s">
        <v>83</v>
      </c>
      <c r="E913" s="22">
        <v>8</v>
      </c>
      <c r="F913" s="22">
        <v>9</v>
      </c>
      <c r="G913" s="22">
        <v>9</v>
      </c>
      <c r="H913" s="22">
        <v>14</v>
      </c>
      <c r="I913" s="22">
        <v>14</v>
      </c>
      <c r="J913" s="22">
        <v>17</v>
      </c>
      <c r="K913" s="22">
        <v>15</v>
      </c>
      <c r="L913" s="22">
        <v>13</v>
      </c>
      <c r="M913" s="22">
        <v>14</v>
      </c>
      <c r="N913" s="22">
        <v>14</v>
      </c>
      <c r="O913" s="22">
        <v>14</v>
      </c>
      <c r="P913" s="22">
        <v>16</v>
      </c>
    </row>
    <row r="914" spans="1:16" ht="15" x14ac:dyDescent="0.25">
      <c r="A914" s="44"/>
      <c r="B914" s="91"/>
      <c r="C914" s="19"/>
      <c r="D914" s="14" t="s">
        <v>88</v>
      </c>
      <c r="E914" s="22">
        <v>1</v>
      </c>
      <c r="F914" s="22">
        <v>1</v>
      </c>
      <c r="G914" s="22">
        <v>1</v>
      </c>
      <c r="H914" s="22">
        <v>2</v>
      </c>
      <c r="I914" s="22">
        <v>2</v>
      </c>
      <c r="J914" s="22">
        <v>2</v>
      </c>
      <c r="K914" s="22">
        <v>2</v>
      </c>
      <c r="L914" s="22">
        <v>2</v>
      </c>
      <c r="M914" s="22">
        <v>2</v>
      </c>
      <c r="N914" s="22">
        <v>2</v>
      </c>
      <c r="O914" s="22">
        <v>2</v>
      </c>
      <c r="P914" s="22"/>
    </row>
    <row r="915" spans="1:16" ht="15" x14ac:dyDescent="0.25">
      <c r="A915" s="44"/>
      <c r="B915" s="92" t="s">
        <v>147</v>
      </c>
      <c r="C915" s="92"/>
      <c r="D915" s="92"/>
      <c r="E915" s="93">
        <v>46</v>
      </c>
      <c r="F915" s="93">
        <v>49</v>
      </c>
      <c r="G915" s="93">
        <v>51</v>
      </c>
      <c r="H915" s="93">
        <v>66</v>
      </c>
      <c r="I915" s="93">
        <v>68</v>
      </c>
      <c r="J915" s="93">
        <v>68</v>
      </c>
      <c r="K915" s="93">
        <v>68</v>
      </c>
      <c r="L915" s="93">
        <v>68</v>
      </c>
      <c r="M915" s="93">
        <v>71</v>
      </c>
      <c r="N915" s="93">
        <v>70</v>
      </c>
      <c r="O915" s="93">
        <v>76</v>
      </c>
      <c r="P915" s="93">
        <v>76</v>
      </c>
    </row>
    <row r="916" spans="1:16" ht="15" x14ac:dyDescent="0.25">
      <c r="A916" s="44"/>
      <c r="B916" s="95" t="s">
        <v>60</v>
      </c>
      <c r="C916" s="19" t="s">
        <v>81</v>
      </c>
      <c r="D916" s="14" t="s">
        <v>81</v>
      </c>
      <c r="E916" s="22">
        <v>28</v>
      </c>
      <c r="F916" s="22">
        <v>28</v>
      </c>
      <c r="G916" s="22">
        <v>28</v>
      </c>
      <c r="H916" s="22">
        <v>27</v>
      </c>
      <c r="I916" s="22">
        <v>26</v>
      </c>
      <c r="J916" s="22">
        <v>26</v>
      </c>
      <c r="K916" s="22">
        <v>23</v>
      </c>
      <c r="L916" s="22">
        <v>20</v>
      </c>
      <c r="M916" s="22">
        <v>12</v>
      </c>
      <c r="N916" s="22">
        <v>16</v>
      </c>
      <c r="O916" s="22">
        <v>25</v>
      </c>
      <c r="P916" s="22">
        <v>25</v>
      </c>
    </row>
    <row r="917" spans="1:16" ht="15" x14ac:dyDescent="0.25">
      <c r="A917" s="44"/>
      <c r="B917" s="95"/>
      <c r="C917" s="19"/>
      <c r="D917" s="14" t="s">
        <v>83</v>
      </c>
      <c r="E917" s="22">
        <v>1</v>
      </c>
      <c r="F917" s="22">
        <v>1</v>
      </c>
      <c r="G917" s="22">
        <v>1</v>
      </c>
      <c r="H917" s="22">
        <v>1</v>
      </c>
      <c r="I917" s="22">
        <v>2</v>
      </c>
      <c r="J917" s="22">
        <v>2</v>
      </c>
      <c r="K917" s="22">
        <v>5</v>
      </c>
      <c r="L917" s="22">
        <v>6</v>
      </c>
      <c r="M917" s="22">
        <v>6</v>
      </c>
      <c r="N917" s="22">
        <v>5</v>
      </c>
      <c r="O917" s="22">
        <v>5</v>
      </c>
      <c r="P917" s="22">
        <v>5</v>
      </c>
    </row>
    <row r="918" spans="1:16" ht="15" x14ac:dyDescent="0.25">
      <c r="A918" s="44"/>
      <c r="B918" s="95"/>
      <c r="C918" s="19"/>
      <c r="D918" s="14" t="s">
        <v>88</v>
      </c>
      <c r="E918" s="22">
        <v>1</v>
      </c>
      <c r="F918" s="22">
        <v>1</v>
      </c>
      <c r="G918" s="22">
        <v>1</v>
      </c>
      <c r="H918" s="22">
        <v>1</v>
      </c>
      <c r="I918" s="22">
        <v>1</v>
      </c>
      <c r="J918" s="22">
        <v>1</v>
      </c>
      <c r="K918" s="22">
        <v>1</v>
      </c>
      <c r="L918" s="22">
        <v>4</v>
      </c>
      <c r="M918" s="22">
        <v>12</v>
      </c>
      <c r="N918" s="22">
        <v>9</v>
      </c>
      <c r="O918" s="22"/>
      <c r="P918" s="22"/>
    </row>
    <row r="919" spans="1:16" ht="15" x14ac:dyDescent="0.25">
      <c r="A919" s="44"/>
      <c r="B919" s="95"/>
      <c r="C919" s="19" t="s">
        <v>82</v>
      </c>
      <c r="D919" s="14" t="s">
        <v>82</v>
      </c>
      <c r="E919" s="22">
        <v>10</v>
      </c>
      <c r="F919" s="22">
        <v>10</v>
      </c>
      <c r="G919" s="22">
        <v>10</v>
      </c>
      <c r="H919" s="22">
        <v>10</v>
      </c>
      <c r="I919" s="22">
        <v>10</v>
      </c>
      <c r="J919" s="22">
        <v>10</v>
      </c>
      <c r="K919" s="22">
        <v>10</v>
      </c>
      <c r="L919" s="22">
        <v>10</v>
      </c>
      <c r="M919" s="22">
        <v>10</v>
      </c>
      <c r="N919" s="22">
        <v>10</v>
      </c>
      <c r="O919" s="22">
        <v>10</v>
      </c>
      <c r="P919" s="22">
        <v>10</v>
      </c>
    </row>
    <row r="920" spans="1:16" ht="15" x14ac:dyDescent="0.25">
      <c r="A920" s="44"/>
      <c r="B920" s="95"/>
      <c r="C920" s="19" t="s">
        <v>122</v>
      </c>
      <c r="D920" s="14" t="s">
        <v>85</v>
      </c>
      <c r="E920" s="22">
        <v>2</v>
      </c>
      <c r="F920" s="22">
        <v>2</v>
      </c>
      <c r="G920" s="22">
        <v>2</v>
      </c>
      <c r="H920" s="22">
        <v>2</v>
      </c>
      <c r="I920" s="22">
        <v>2</v>
      </c>
      <c r="J920" s="22">
        <v>2</v>
      </c>
      <c r="K920" s="22">
        <v>2</v>
      </c>
      <c r="L920" s="22">
        <v>2</v>
      </c>
      <c r="M920" s="22">
        <v>2</v>
      </c>
      <c r="N920" s="22">
        <v>2</v>
      </c>
      <c r="O920" s="22">
        <v>2</v>
      </c>
      <c r="P920" s="22">
        <v>2</v>
      </c>
    </row>
    <row r="921" spans="1:16" ht="15" x14ac:dyDescent="0.25">
      <c r="A921" s="44"/>
      <c r="B921" s="95"/>
      <c r="C921" s="19" t="s">
        <v>134</v>
      </c>
      <c r="D921" s="14" t="s">
        <v>90</v>
      </c>
      <c r="E921" s="22">
        <v>2</v>
      </c>
      <c r="F921" s="22">
        <v>2</v>
      </c>
      <c r="G921" s="22">
        <v>2</v>
      </c>
      <c r="H921" s="22">
        <v>2</v>
      </c>
      <c r="I921" s="22">
        <v>2</v>
      </c>
      <c r="J921" s="22">
        <v>2</v>
      </c>
      <c r="K921" s="22">
        <v>2</v>
      </c>
      <c r="L921" s="22">
        <v>2</v>
      </c>
      <c r="M921" s="22">
        <v>2</v>
      </c>
      <c r="N921" s="22">
        <v>2</v>
      </c>
      <c r="O921" s="22">
        <v>2</v>
      </c>
      <c r="P921" s="22">
        <v>2</v>
      </c>
    </row>
    <row r="922" spans="1:16" ht="15" x14ac:dyDescent="0.25">
      <c r="A922" s="44"/>
      <c r="B922" s="95"/>
      <c r="C922" s="19" t="s">
        <v>89</v>
      </c>
      <c r="D922" s="14" t="s">
        <v>86</v>
      </c>
      <c r="E922" s="22">
        <v>2</v>
      </c>
      <c r="F922" s="22">
        <v>2</v>
      </c>
      <c r="G922" s="22">
        <v>2</v>
      </c>
      <c r="H922" s="22">
        <v>2</v>
      </c>
      <c r="I922" s="22">
        <v>2</v>
      </c>
      <c r="J922" s="22">
        <v>2</v>
      </c>
      <c r="K922" s="22">
        <v>2</v>
      </c>
      <c r="L922" s="22">
        <v>2</v>
      </c>
      <c r="M922" s="22">
        <v>2</v>
      </c>
      <c r="N922" s="22">
        <v>2</v>
      </c>
      <c r="O922" s="22">
        <v>2</v>
      </c>
      <c r="P922" s="22">
        <v>2</v>
      </c>
    </row>
    <row r="923" spans="1:16" ht="15" x14ac:dyDescent="0.25">
      <c r="A923" s="44"/>
      <c r="B923" s="95"/>
      <c r="C923" s="19" t="s">
        <v>127</v>
      </c>
      <c r="D923" s="14" t="s">
        <v>93</v>
      </c>
      <c r="E923" s="22">
        <v>1</v>
      </c>
      <c r="F923" s="22">
        <v>1</v>
      </c>
      <c r="G923" s="22">
        <v>1</v>
      </c>
      <c r="H923" s="22"/>
      <c r="I923" s="22"/>
      <c r="J923" s="22"/>
      <c r="K923" s="22"/>
      <c r="L923" s="22">
        <v>1</v>
      </c>
      <c r="M923" s="22">
        <v>1</v>
      </c>
      <c r="N923" s="22">
        <v>1</v>
      </c>
      <c r="O923" s="22">
        <v>1</v>
      </c>
      <c r="P923" s="22">
        <v>1</v>
      </c>
    </row>
    <row r="924" spans="1:16" ht="15" x14ac:dyDescent="0.25">
      <c r="A924" s="44"/>
      <c r="B924" s="95"/>
      <c r="C924" s="19"/>
      <c r="D924" s="14" t="s">
        <v>103</v>
      </c>
      <c r="E924" s="22">
        <v>1</v>
      </c>
      <c r="F924" s="22">
        <v>1</v>
      </c>
      <c r="G924" s="22">
        <v>1</v>
      </c>
      <c r="H924" s="22">
        <v>1</v>
      </c>
      <c r="I924" s="22">
        <v>1</v>
      </c>
      <c r="J924" s="22">
        <v>1</v>
      </c>
      <c r="K924" s="22">
        <v>1</v>
      </c>
      <c r="L924" s="22">
        <v>1</v>
      </c>
      <c r="M924" s="22">
        <v>1</v>
      </c>
      <c r="N924" s="22">
        <v>1</v>
      </c>
      <c r="O924" s="22">
        <v>1</v>
      </c>
      <c r="P924" s="22">
        <v>1</v>
      </c>
    </row>
    <row r="925" spans="1:16" ht="15" x14ac:dyDescent="0.25">
      <c r="A925" s="44"/>
      <c r="B925" s="95"/>
      <c r="C925" s="19" t="s">
        <v>131</v>
      </c>
      <c r="D925" s="14" t="s">
        <v>91</v>
      </c>
      <c r="E925" s="22">
        <v>2</v>
      </c>
      <c r="F925" s="22">
        <v>2</v>
      </c>
      <c r="G925" s="22">
        <v>2</v>
      </c>
      <c r="H925" s="22"/>
      <c r="I925" s="22"/>
      <c r="J925" s="22"/>
      <c r="K925" s="22"/>
      <c r="L925" s="22">
        <v>2</v>
      </c>
      <c r="M925" s="22">
        <v>2</v>
      </c>
      <c r="N925" s="22">
        <v>2</v>
      </c>
      <c r="O925" s="22">
        <v>2</v>
      </c>
      <c r="P925" s="22">
        <v>2</v>
      </c>
    </row>
    <row r="926" spans="1:16" ht="15" x14ac:dyDescent="0.25">
      <c r="A926" s="44"/>
      <c r="B926" s="95"/>
      <c r="C926" s="19" t="s">
        <v>84</v>
      </c>
      <c r="D926" s="14" t="s">
        <v>84</v>
      </c>
      <c r="E926" s="22">
        <v>1</v>
      </c>
      <c r="F926" s="22">
        <v>1</v>
      </c>
      <c r="G926" s="22">
        <v>1</v>
      </c>
      <c r="H926" s="22">
        <v>1</v>
      </c>
      <c r="I926" s="22">
        <v>1</v>
      </c>
      <c r="J926" s="22">
        <v>1</v>
      </c>
      <c r="K926" s="22">
        <v>1</v>
      </c>
      <c r="L926" s="22">
        <v>1</v>
      </c>
      <c r="M926" s="22">
        <v>1</v>
      </c>
      <c r="N926" s="22">
        <v>1</v>
      </c>
      <c r="O926" s="22">
        <v>1</v>
      </c>
      <c r="P926" s="22">
        <v>1</v>
      </c>
    </row>
    <row r="927" spans="1:16" ht="15" x14ac:dyDescent="0.25">
      <c r="A927" s="44"/>
      <c r="B927" s="91"/>
      <c r="C927" s="19" t="s">
        <v>124</v>
      </c>
      <c r="D927" s="14" t="s">
        <v>92</v>
      </c>
      <c r="E927" s="22">
        <v>1</v>
      </c>
      <c r="F927" s="22">
        <v>1</v>
      </c>
      <c r="G927" s="22">
        <v>1</v>
      </c>
      <c r="H927" s="22">
        <v>1</v>
      </c>
      <c r="I927" s="22">
        <v>1</v>
      </c>
      <c r="J927" s="22">
        <v>1</v>
      </c>
      <c r="K927" s="22">
        <v>1</v>
      </c>
      <c r="L927" s="22">
        <v>1</v>
      </c>
      <c r="M927" s="22">
        <v>1</v>
      </c>
      <c r="N927" s="22">
        <v>1</v>
      </c>
      <c r="O927" s="22">
        <v>1</v>
      </c>
      <c r="P927" s="22">
        <v>1</v>
      </c>
    </row>
    <row r="928" spans="1:16" ht="15" x14ac:dyDescent="0.25">
      <c r="A928" s="44"/>
      <c r="B928" s="92" t="s">
        <v>144</v>
      </c>
      <c r="C928" s="92"/>
      <c r="D928" s="92"/>
      <c r="E928" s="93">
        <v>52</v>
      </c>
      <c r="F928" s="93">
        <v>52</v>
      </c>
      <c r="G928" s="93">
        <v>52</v>
      </c>
      <c r="H928" s="93">
        <v>48</v>
      </c>
      <c r="I928" s="93">
        <v>48</v>
      </c>
      <c r="J928" s="93">
        <v>48</v>
      </c>
      <c r="K928" s="93">
        <v>48</v>
      </c>
      <c r="L928" s="93">
        <v>52</v>
      </c>
      <c r="M928" s="93">
        <v>52</v>
      </c>
      <c r="N928" s="93">
        <v>52</v>
      </c>
      <c r="O928" s="93">
        <v>52</v>
      </c>
      <c r="P928" s="93">
        <v>52</v>
      </c>
    </row>
    <row r="929" spans="1:16" ht="15" x14ac:dyDescent="0.25">
      <c r="A929" s="44"/>
      <c r="B929" s="95" t="s">
        <v>58</v>
      </c>
      <c r="C929" s="19" t="s">
        <v>81</v>
      </c>
      <c r="D929" s="14" t="s">
        <v>81</v>
      </c>
      <c r="E929" s="22">
        <v>43</v>
      </c>
      <c r="F929" s="22">
        <v>43</v>
      </c>
      <c r="G929" s="22">
        <v>43</v>
      </c>
      <c r="H929" s="22">
        <v>44</v>
      </c>
      <c r="I929" s="22">
        <v>44</v>
      </c>
      <c r="J929" s="22">
        <v>44</v>
      </c>
      <c r="K929" s="22">
        <v>42</v>
      </c>
      <c r="L929" s="22">
        <v>42</v>
      </c>
      <c r="M929" s="22">
        <v>42</v>
      </c>
      <c r="N929" s="22">
        <v>42</v>
      </c>
      <c r="O929" s="22">
        <v>42</v>
      </c>
      <c r="P929" s="22">
        <v>42</v>
      </c>
    </row>
    <row r="930" spans="1:16" ht="15" x14ac:dyDescent="0.25">
      <c r="A930" s="44"/>
      <c r="B930" s="95"/>
      <c r="C930" s="19"/>
      <c r="D930" s="14" t="s">
        <v>83</v>
      </c>
      <c r="E930" s="22">
        <v>4</v>
      </c>
      <c r="F930" s="22">
        <v>4</v>
      </c>
      <c r="G930" s="22">
        <v>4</v>
      </c>
      <c r="H930" s="22">
        <v>4</v>
      </c>
      <c r="I930" s="22">
        <v>4</v>
      </c>
      <c r="J930" s="22">
        <v>4</v>
      </c>
      <c r="K930" s="22">
        <v>6</v>
      </c>
      <c r="L930" s="22">
        <v>6</v>
      </c>
      <c r="M930" s="22">
        <v>5</v>
      </c>
      <c r="N930" s="22">
        <v>5</v>
      </c>
      <c r="O930" s="22">
        <v>5</v>
      </c>
      <c r="P930" s="22">
        <v>5</v>
      </c>
    </row>
    <row r="931" spans="1:16" ht="15" x14ac:dyDescent="0.25">
      <c r="A931" s="44"/>
      <c r="B931" s="95"/>
      <c r="C931" s="19" t="s">
        <v>134</v>
      </c>
      <c r="D931" s="14" t="s">
        <v>90</v>
      </c>
      <c r="E931" s="22">
        <v>1</v>
      </c>
      <c r="F931" s="22">
        <v>1</v>
      </c>
      <c r="G931" s="22">
        <v>1</v>
      </c>
      <c r="H931" s="22">
        <v>1</v>
      </c>
      <c r="I931" s="22">
        <v>1</v>
      </c>
      <c r="J931" s="22">
        <v>1</v>
      </c>
      <c r="K931" s="22">
        <v>1</v>
      </c>
      <c r="L931" s="22">
        <v>1</v>
      </c>
      <c r="M931" s="22">
        <v>1</v>
      </c>
      <c r="N931" s="22">
        <v>1</v>
      </c>
      <c r="O931" s="22">
        <v>1</v>
      </c>
      <c r="P931" s="22">
        <v>1</v>
      </c>
    </row>
    <row r="932" spans="1:16" ht="15" x14ac:dyDescent="0.25">
      <c r="A932" s="44"/>
      <c r="B932" s="95"/>
      <c r="C932" s="19"/>
      <c r="D932" s="14" t="s">
        <v>104</v>
      </c>
      <c r="E932" s="22">
        <v>1</v>
      </c>
      <c r="F932" s="22">
        <v>1</v>
      </c>
      <c r="G932" s="22">
        <v>1</v>
      </c>
      <c r="H932" s="22">
        <v>1</v>
      </c>
      <c r="I932" s="22">
        <v>1</v>
      </c>
      <c r="J932" s="22">
        <v>1</v>
      </c>
      <c r="K932" s="22">
        <v>1</v>
      </c>
      <c r="L932" s="22">
        <v>1</v>
      </c>
      <c r="M932" s="22">
        <v>1</v>
      </c>
      <c r="N932" s="22">
        <v>1</v>
      </c>
      <c r="O932" s="22">
        <v>1</v>
      </c>
      <c r="P932" s="22">
        <v>1</v>
      </c>
    </row>
    <row r="933" spans="1:16" ht="15" x14ac:dyDescent="0.25">
      <c r="A933" s="44"/>
      <c r="B933" s="91"/>
      <c r="C933" s="19" t="s">
        <v>82</v>
      </c>
      <c r="D933" s="14" t="s">
        <v>82</v>
      </c>
      <c r="E933" s="22">
        <v>1</v>
      </c>
      <c r="F933" s="22">
        <v>1</v>
      </c>
      <c r="G933" s="22">
        <v>1</v>
      </c>
      <c r="H933" s="22">
        <v>1</v>
      </c>
      <c r="I933" s="22">
        <v>1</v>
      </c>
      <c r="J933" s="22">
        <v>1</v>
      </c>
      <c r="K933" s="22">
        <v>1</v>
      </c>
      <c r="L933" s="22">
        <v>1</v>
      </c>
      <c r="M933" s="22">
        <v>1</v>
      </c>
      <c r="N933" s="22">
        <v>1</v>
      </c>
      <c r="O933" s="22">
        <v>1</v>
      </c>
      <c r="P933" s="22">
        <v>1</v>
      </c>
    </row>
    <row r="934" spans="1:16" ht="15" x14ac:dyDescent="0.25">
      <c r="A934" s="44"/>
      <c r="B934" s="92" t="s">
        <v>146</v>
      </c>
      <c r="C934" s="92"/>
      <c r="D934" s="92"/>
      <c r="E934" s="93">
        <v>50</v>
      </c>
      <c r="F934" s="93">
        <v>50</v>
      </c>
      <c r="G934" s="93">
        <v>50</v>
      </c>
      <c r="H934" s="93">
        <v>51</v>
      </c>
      <c r="I934" s="93">
        <v>51</v>
      </c>
      <c r="J934" s="93">
        <v>51</v>
      </c>
      <c r="K934" s="93">
        <v>51</v>
      </c>
      <c r="L934" s="93">
        <v>51</v>
      </c>
      <c r="M934" s="93">
        <v>50</v>
      </c>
      <c r="N934" s="93">
        <v>50</v>
      </c>
      <c r="O934" s="93">
        <v>50</v>
      </c>
      <c r="P934" s="93">
        <v>50</v>
      </c>
    </row>
    <row r="935" spans="1:16" ht="15" x14ac:dyDescent="0.25">
      <c r="A935" s="44"/>
      <c r="B935" s="95" t="s">
        <v>59</v>
      </c>
      <c r="C935" s="19" t="s">
        <v>81</v>
      </c>
      <c r="D935" s="14" t="s">
        <v>81</v>
      </c>
      <c r="E935" s="22">
        <v>36</v>
      </c>
      <c r="F935" s="22">
        <v>36</v>
      </c>
      <c r="G935" s="22">
        <v>36</v>
      </c>
      <c r="H935" s="22">
        <v>36</v>
      </c>
      <c r="I935" s="22">
        <v>36</v>
      </c>
      <c r="J935" s="22">
        <v>33</v>
      </c>
      <c r="K935" s="22">
        <v>33</v>
      </c>
      <c r="L935" s="22">
        <v>33</v>
      </c>
      <c r="M935" s="22">
        <v>33</v>
      </c>
      <c r="N935" s="22">
        <v>33</v>
      </c>
      <c r="O935" s="22">
        <v>33</v>
      </c>
      <c r="P935" s="22">
        <v>32</v>
      </c>
    </row>
    <row r="936" spans="1:16" ht="15" x14ac:dyDescent="0.25">
      <c r="A936" s="44"/>
      <c r="B936" s="95"/>
      <c r="C936" s="19"/>
      <c r="D936" s="14" t="s">
        <v>83</v>
      </c>
      <c r="E936" s="22">
        <v>12</v>
      </c>
      <c r="F936" s="22">
        <v>12</v>
      </c>
      <c r="G936" s="22">
        <v>12</v>
      </c>
      <c r="H936" s="22">
        <v>12</v>
      </c>
      <c r="I936" s="22">
        <v>12</v>
      </c>
      <c r="J936" s="22">
        <v>15</v>
      </c>
      <c r="K936" s="22">
        <v>15</v>
      </c>
      <c r="L936" s="22">
        <v>15</v>
      </c>
      <c r="M936" s="22">
        <v>14</v>
      </c>
      <c r="N936" s="22">
        <v>13</v>
      </c>
      <c r="O936" s="22">
        <v>13</v>
      </c>
      <c r="P936" s="22">
        <v>11</v>
      </c>
    </row>
    <row r="937" spans="1:16" ht="15" x14ac:dyDescent="0.25">
      <c r="A937" s="44"/>
      <c r="B937" s="95"/>
      <c r="C937" s="19" t="s">
        <v>84</v>
      </c>
      <c r="D937" s="14" t="s">
        <v>84</v>
      </c>
      <c r="E937" s="22">
        <v>2</v>
      </c>
      <c r="F937" s="22">
        <v>2</v>
      </c>
      <c r="G937" s="22">
        <v>2</v>
      </c>
      <c r="H937" s="22">
        <v>2</v>
      </c>
      <c r="I937" s="22">
        <v>2</v>
      </c>
      <c r="J937" s="22">
        <v>2</v>
      </c>
      <c r="K937" s="22">
        <v>2</v>
      </c>
      <c r="L937" s="22">
        <v>2</v>
      </c>
      <c r="M937" s="22">
        <v>2</v>
      </c>
      <c r="N937" s="22">
        <v>2</v>
      </c>
      <c r="O937" s="22">
        <v>1</v>
      </c>
      <c r="P937" s="22">
        <v>1</v>
      </c>
    </row>
    <row r="938" spans="1:16" ht="15" x14ac:dyDescent="0.25">
      <c r="A938" s="44"/>
      <c r="B938" s="91"/>
      <c r="C938" s="19" t="s">
        <v>127</v>
      </c>
      <c r="D938" s="14" t="s">
        <v>103</v>
      </c>
      <c r="E938" s="22">
        <v>1</v>
      </c>
      <c r="F938" s="22">
        <v>1</v>
      </c>
      <c r="G938" s="22">
        <v>1</v>
      </c>
      <c r="H938" s="22">
        <v>1</v>
      </c>
      <c r="I938" s="22">
        <v>1</v>
      </c>
      <c r="J938" s="22">
        <v>1</v>
      </c>
      <c r="K938" s="22">
        <v>1</v>
      </c>
      <c r="L938" s="22">
        <v>1</v>
      </c>
      <c r="M938" s="22">
        <v>1</v>
      </c>
      <c r="N938" s="22">
        <v>1</v>
      </c>
      <c r="O938" s="22">
        <v>1</v>
      </c>
      <c r="P938" s="22">
        <v>1</v>
      </c>
    </row>
    <row r="939" spans="1:16" ht="15" x14ac:dyDescent="0.25">
      <c r="A939" s="44"/>
      <c r="B939" s="92" t="s">
        <v>145</v>
      </c>
      <c r="C939" s="92"/>
      <c r="D939" s="92"/>
      <c r="E939" s="93">
        <v>51</v>
      </c>
      <c r="F939" s="93">
        <v>51</v>
      </c>
      <c r="G939" s="93">
        <v>51</v>
      </c>
      <c r="H939" s="93">
        <v>51</v>
      </c>
      <c r="I939" s="93">
        <v>51</v>
      </c>
      <c r="J939" s="93">
        <v>51</v>
      </c>
      <c r="K939" s="93">
        <v>51</v>
      </c>
      <c r="L939" s="93">
        <v>51</v>
      </c>
      <c r="M939" s="93">
        <v>50</v>
      </c>
      <c r="N939" s="93">
        <v>49</v>
      </c>
      <c r="O939" s="93">
        <v>48</v>
      </c>
      <c r="P939" s="93">
        <v>45</v>
      </c>
    </row>
    <row r="940" spans="1:16" ht="15" x14ac:dyDescent="0.25">
      <c r="A940" s="44"/>
      <c r="B940" s="95" t="s">
        <v>61</v>
      </c>
      <c r="C940" s="19" t="s">
        <v>131</v>
      </c>
      <c r="D940" s="14" t="s">
        <v>94</v>
      </c>
      <c r="E940" s="22">
        <v>18</v>
      </c>
      <c r="F940" s="22">
        <v>18</v>
      </c>
      <c r="G940" s="22">
        <v>18</v>
      </c>
      <c r="H940" s="22">
        <v>18</v>
      </c>
      <c r="I940" s="22">
        <v>18</v>
      </c>
      <c r="J940" s="22">
        <v>18</v>
      </c>
      <c r="K940" s="22">
        <v>17</v>
      </c>
      <c r="L940" s="22">
        <v>18</v>
      </c>
      <c r="M940" s="22">
        <v>18</v>
      </c>
      <c r="N940" s="22">
        <v>18</v>
      </c>
      <c r="O940" s="22">
        <v>18</v>
      </c>
      <c r="P940" s="22">
        <v>18</v>
      </c>
    </row>
    <row r="941" spans="1:16" ht="15" x14ac:dyDescent="0.25">
      <c r="A941" s="44"/>
      <c r="B941" s="95"/>
      <c r="C941" s="19" t="s">
        <v>81</v>
      </c>
      <c r="D941" s="14" t="s">
        <v>81</v>
      </c>
      <c r="E941" s="22">
        <v>14</v>
      </c>
      <c r="F941" s="22">
        <v>14</v>
      </c>
      <c r="G941" s="22">
        <v>14</v>
      </c>
      <c r="H941" s="22">
        <v>13</v>
      </c>
      <c r="I941" s="22">
        <v>13</v>
      </c>
      <c r="J941" s="22">
        <v>13</v>
      </c>
      <c r="K941" s="22">
        <v>11</v>
      </c>
      <c r="L941" s="22">
        <v>11</v>
      </c>
      <c r="M941" s="22">
        <v>11</v>
      </c>
      <c r="N941" s="22">
        <v>11</v>
      </c>
      <c r="O941" s="22">
        <v>16</v>
      </c>
      <c r="P941" s="22">
        <v>16</v>
      </c>
    </row>
    <row r="942" spans="1:16" ht="15" x14ac:dyDescent="0.25">
      <c r="A942" s="44"/>
      <c r="B942" s="95"/>
      <c r="C942" s="19"/>
      <c r="D942" s="14" t="s">
        <v>83</v>
      </c>
      <c r="E942" s="22"/>
      <c r="F942" s="22"/>
      <c r="G942" s="22"/>
      <c r="H942" s="22"/>
      <c r="I942" s="22"/>
      <c r="J942" s="22"/>
      <c r="K942" s="22">
        <v>2</v>
      </c>
      <c r="L942" s="22">
        <v>2</v>
      </c>
      <c r="M942" s="22">
        <v>2</v>
      </c>
      <c r="N942" s="22">
        <v>2</v>
      </c>
      <c r="O942" s="22">
        <v>2</v>
      </c>
      <c r="P942" s="22">
        <v>2</v>
      </c>
    </row>
    <row r="943" spans="1:16" ht="15" x14ac:dyDescent="0.25">
      <c r="A943" s="44"/>
      <c r="B943" s="95"/>
      <c r="C943" s="19"/>
      <c r="D943" s="14" t="s">
        <v>88</v>
      </c>
      <c r="E943" s="22">
        <v>3</v>
      </c>
      <c r="F943" s="22">
        <v>3</v>
      </c>
      <c r="G943" s="22">
        <v>3</v>
      </c>
      <c r="H943" s="22">
        <v>4</v>
      </c>
      <c r="I943" s="22">
        <v>4</v>
      </c>
      <c r="J943" s="22">
        <v>4</v>
      </c>
      <c r="K943" s="22">
        <v>6</v>
      </c>
      <c r="L943" s="22">
        <v>4</v>
      </c>
      <c r="M943" s="22">
        <v>4</v>
      </c>
      <c r="N943" s="22">
        <v>4</v>
      </c>
      <c r="O943" s="22"/>
      <c r="P943" s="22"/>
    </row>
    <row r="944" spans="1:16" ht="15" x14ac:dyDescent="0.25">
      <c r="A944" s="44"/>
      <c r="B944" s="95"/>
      <c r="C944" s="19" t="s">
        <v>134</v>
      </c>
      <c r="D944" s="14" t="s">
        <v>90</v>
      </c>
      <c r="E944" s="22">
        <v>1</v>
      </c>
      <c r="F944" s="22">
        <v>1</v>
      </c>
      <c r="G944" s="22">
        <v>1</v>
      </c>
      <c r="H944" s="22">
        <v>1</v>
      </c>
      <c r="I944" s="22">
        <v>1</v>
      </c>
      <c r="J944" s="22">
        <v>1</v>
      </c>
      <c r="K944" s="22">
        <v>1</v>
      </c>
      <c r="L944" s="22">
        <v>1</v>
      </c>
      <c r="M944" s="22">
        <v>1</v>
      </c>
      <c r="N944" s="22">
        <v>1</v>
      </c>
      <c r="O944" s="22">
        <v>1</v>
      </c>
      <c r="P944" s="22">
        <v>1</v>
      </c>
    </row>
    <row r="945" spans="1:23" ht="15" x14ac:dyDescent="0.25">
      <c r="A945" s="44"/>
      <c r="B945" s="95"/>
      <c r="C945" s="19" t="s">
        <v>82</v>
      </c>
      <c r="D945" s="14" t="s">
        <v>82</v>
      </c>
      <c r="E945" s="22">
        <v>1</v>
      </c>
      <c r="F945" s="22">
        <v>1</v>
      </c>
      <c r="G945" s="22">
        <v>1</v>
      </c>
      <c r="H945" s="22">
        <v>1</v>
      </c>
      <c r="I945" s="22">
        <v>1</v>
      </c>
      <c r="J945" s="22">
        <v>1</v>
      </c>
      <c r="K945" s="22">
        <v>1</v>
      </c>
      <c r="L945" s="22">
        <v>1</v>
      </c>
      <c r="M945" s="22">
        <v>1</v>
      </c>
      <c r="N945" s="22">
        <v>1</v>
      </c>
      <c r="O945" s="22">
        <v>1</v>
      </c>
      <c r="P945" s="22">
        <v>1</v>
      </c>
    </row>
    <row r="946" spans="1:23" ht="15" x14ac:dyDescent="0.25">
      <c r="A946" s="44"/>
      <c r="B946" s="91"/>
      <c r="C946" s="19" t="s">
        <v>124</v>
      </c>
      <c r="D946" s="14" t="s">
        <v>92</v>
      </c>
      <c r="E946" s="22">
        <v>1</v>
      </c>
      <c r="F946" s="22">
        <v>1</v>
      </c>
      <c r="G946" s="22">
        <v>1</v>
      </c>
      <c r="H946" s="22">
        <v>1</v>
      </c>
      <c r="I946" s="22">
        <v>1</v>
      </c>
      <c r="J946" s="22">
        <v>1</v>
      </c>
      <c r="K946" s="22">
        <v>1</v>
      </c>
      <c r="L946" s="22">
        <v>1</v>
      </c>
      <c r="M946" s="22">
        <v>1</v>
      </c>
      <c r="N946" s="22">
        <v>1</v>
      </c>
      <c r="O946" s="22">
        <v>1</v>
      </c>
      <c r="P946" s="22">
        <v>1</v>
      </c>
    </row>
    <row r="947" spans="1:23" ht="15" x14ac:dyDescent="0.25">
      <c r="A947" s="44"/>
      <c r="B947" s="92" t="s">
        <v>148</v>
      </c>
      <c r="C947" s="92"/>
      <c r="D947" s="92"/>
      <c r="E947" s="93">
        <v>38</v>
      </c>
      <c r="F947" s="93">
        <v>38</v>
      </c>
      <c r="G947" s="93">
        <v>38</v>
      </c>
      <c r="H947" s="93">
        <v>38</v>
      </c>
      <c r="I947" s="93">
        <v>38</v>
      </c>
      <c r="J947" s="93">
        <v>38</v>
      </c>
      <c r="K947" s="93">
        <v>39</v>
      </c>
      <c r="L947" s="93">
        <v>38</v>
      </c>
      <c r="M947" s="93">
        <v>38</v>
      </c>
      <c r="N947" s="93">
        <v>38</v>
      </c>
      <c r="O947" s="93">
        <v>39</v>
      </c>
      <c r="P947" s="93">
        <v>39</v>
      </c>
    </row>
    <row r="948" spans="1:23" ht="15" x14ac:dyDescent="0.25">
      <c r="A948" s="44"/>
      <c r="B948" s="91" t="s">
        <v>62</v>
      </c>
      <c r="C948" s="19" t="s">
        <v>81</v>
      </c>
      <c r="D948" s="14" t="s">
        <v>81</v>
      </c>
      <c r="E948" s="22">
        <v>7</v>
      </c>
      <c r="F948" s="22">
        <v>7</v>
      </c>
      <c r="G948" s="22">
        <v>8</v>
      </c>
      <c r="H948" s="22">
        <v>8</v>
      </c>
      <c r="I948" s="22">
        <v>9</v>
      </c>
      <c r="J948" s="22">
        <v>9</v>
      </c>
      <c r="K948" s="22">
        <v>9</v>
      </c>
      <c r="L948" s="22">
        <v>9</v>
      </c>
      <c r="M948" s="22">
        <v>10</v>
      </c>
      <c r="N948" s="22">
        <v>10</v>
      </c>
      <c r="O948" s="22">
        <v>10</v>
      </c>
      <c r="P948" s="22">
        <v>10</v>
      </c>
    </row>
    <row r="949" spans="1:23" ht="15" x14ac:dyDescent="0.25">
      <c r="A949" s="44"/>
      <c r="B949" s="92" t="s">
        <v>149</v>
      </c>
      <c r="C949" s="92"/>
      <c r="D949" s="92"/>
      <c r="E949" s="93">
        <v>7</v>
      </c>
      <c r="F949" s="93">
        <v>7</v>
      </c>
      <c r="G949" s="93">
        <v>8</v>
      </c>
      <c r="H949" s="93">
        <v>8</v>
      </c>
      <c r="I949" s="93">
        <v>9</v>
      </c>
      <c r="J949" s="93">
        <v>9</v>
      </c>
      <c r="K949" s="93">
        <v>9</v>
      </c>
      <c r="L949" s="93">
        <v>9</v>
      </c>
      <c r="M949" s="93">
        <v>10</v>
      </c>
      <c r="N949" s="93">
        <v>10</v>
      </c>
      <c r="O949" s="93">
        <v>10</v>
      </c>
      <c r="P949" s="93">
        <v>10</v>
      </c>
    </row>
    <row r="950" spans="1:23" ht="15" x14ac:dyDescent="0.25">
      <c r="A950" s="44"/>
      <c r="B950" s="91" t="s">
        <v>63</v>
      </c>
      <c r="C950" s="19" t="s">
        <v>81</v>
      </c>
      <c r="D950" s="14" t="s">
        <v>81</v>
      </c>
      <c r="E950" s="22">
        <v>6</v>
      </c>
      <c r="F950" s="22">
        <v>6</v>
      </c>
      <c r="G950" s="22">
        <v>6</v>
      </c>
      <c r="H950" s="22">
        <v>6</v>
      </c>
      <c r="I950" s="22">
        <v>6</v>
      </c>
      <c r="J950" s="22">
        <v>6</v>
      </c>
      <c r="K950" s="22">
        <v>6</v>
      </c>
      <c r="L950" s="22">
        <v>6</v>
      </c>
      <c r="M950" s="22">
        <v>6</v>
      </c>
      <c r="N950" s="22">
        <v>6</v>
      </c>
      <c r="O950" s="22">
        <v>6</v>
      </c>
      <c r="P950" s="22">
        <v>5</v>
      </c>
    </row>
    <row r="951" spans="1:23" ht="15" x14ac:dyDescent="0.25">
      <c r="A951" s="44"/>
      <c r="B951" s="92" t="s">
        <v>150</v>
      </c>
      <c r="C951" s="92"/>
      <c r="D951" s="92"/>
      <c r="E951" s="93">
        <v>6</v>
      </c>
      <c r="F951" s="93">
        <v>6</v>
      </c>
      <c r="G951" s="93">
        <v>6</v>
      </c>
      <c r="H951" s="93">
        <v>6</v>
      </c>
      <c r="I951" s="93">
        <v>6</v>
      </c>
      <c r="J951" s="93">
        <v>6</v>
      </c>
      <c r="K951" s="93">
        <v>6</v>
      </c>
      <c r="L951" s="93">
        <v>6</v>
      </c>
      <c r="M951" s="93">
        <v>6</v>
      </c>
      <c r="N951" s="93">
        <v>6</v>
      </c>
      <c r="O951" s="93">
        <v>6</v>
      </c>
      <c r="P951" s="93">
        <v>5</v>
      </c>
    </row>
    <row r="952" spans="1:23" ht="15" x14ac:dyDescent="0.25">
      <c r="A952" s="44"/>
      <c r="B952" s="95" t="s">
        <v>64</v>
      </c>
      <c r="C952" s="19" t="s">
        <v>81</v>
      </c>
      <c r="D952" s="14" t="s">
        <v>81</v>
      </c>
      <c r="E952" s="22">
        <v>4</v>
      </c>
      <c r="F952" s="22">
        <v>4</v>
      </c>
      <c r="G952" s="22">
        <v>4</v>
      </c>
      <c r="H952" s="22">
        <v>4</v>
      </c>
      <c r="I952" s="22">
        <v>4</v>
      </c>
      <c r="J952" s="22">
        <v>4</v>
      </c>
      <c r="K952" s="22">
        <v>4</v>
      </c>
      <c r="L952" s="22">
        <v>4</v>
      </c>
      <c r="M952" s="22">
        <v>4</v>
      </c>
      <c r="N952" s="22">
        <v>4</v>
      </c>
      <c r="O952" s="22">
        <v>4</v>
      </c>
      <c r="P952" s="22">
        <v>4</v>
      </c>
    </row>
    <row r="953" spans="1:23" ht="15" x14ac:dyDescent="0.25">
      <c r="A953" s="44"/>
      <c r="B953" s="91"/>
      <c r="C953" s="19"/>
      <c r="D953" s="14" t="s">
        <v>83</v>
      </c>
      <c r="E953" s="22">
        <v>1</v>
      </c>
      <c r="F953" s="22">
        <v>1</v>
      </c>
      <c r="G953" s="22">
        <v>1</v>
      </c>
      <c r="H953" s="22">
        <v>1</v>
      </c>
      <c r="I953" s="22">
        <v>1</v>
      </c>
      <c r="J953" s="22">
        <v>1</v>
      </c>
      <c r="K953" s="22">
        <v>1</v>
      </c>
      <c r="L953" s="22">
        <v>1</v>
      </c>
      <c r="M953" s="22">
        <v>1</v>
      </c>
      <c r="N953" s="22">
        <v>1</v>
      </c>
      <c r="O953" s="22">
        <v>1</v>
      </c>
      <c r="P953" s="22">
        <v>1</v>
      </c>
    </row>
    <row r="954" spans="1:23" ht="15" x14ac:dyDescent="0.25">
      <c r="A954" s="44"/>
      <c r="B954" s="92" t="s">
        <v>151</v>
      </c>
      <c r="C954" s="92"/>
      <c r="D954" s="92"/>
      <c r="E954" s="93">
        <v>5</v>
      </c>
      <c r="F954" s="93">
        <v>5</v>
      </c>
      <c r="G954" s="93">
        <v>5</v>
      </c>
      <c r="H954" s="93">
        <v>5</v>
      </c>
      <c r="I954" s="93">
        <v>5</v>
      </c>
      <c r="J954" s="93">
        <v>5</v>
      </c>
      <c r="K954" s="93">
        <v>5</v>
      </c>
      <c r="L954" s="93">
        <v>5</v>
      </c>
      <c r="M954" s="93">
        <v>5</v>
      </c>
      <c r="N954" s="93">
        <v>5</v>
      </c>
      <c r="O954" s="93">
        <v>5</v>
      </c>
      <c r="P954" s="93">
        <v>5</v>
      </c>
    </row>
    <row r="955" spans="1:23" ht="15" x14ac:dyDescent="0.25">
      <c r="A955" s="44"/>
      <c r="B955" s="96" t="s">
        <v>152</v>
      </c>
      <c r="C955" s="96"/>
      <c r="D955" s="96"/>
      <c r="E955" s="97">
        <v>3865</v>
      </c>
      <c r="F955" s="97">
        <v>3908</v>
      </c>
      <c r="G955" s="97">
        <v>3924</v>
      </c>
      <c r="H955" s="97">
        <v>3920</v>
      </c>
      <c r="I955" s="97">
        <v>3909</v>
      </c>
      <c r="J955" s="97">
        <v>3927</v>
      </c>
      <c r="K955" s="97">
        <v>3930</v>
      </c>
      <c r="L955" s="97">
        <v>3941</v>
      </c>
      <c r="M955" s="97">
        <v>3954</v>
      </c>
      <c r="N955" s="97">
        <v>3977</v>
      </c>
      <c r="O955" s="97">
        <v>3978</v>
      </c>
      <c r="P955" s="97">
        <v>3999</v>
      </c>
    </row>
    <row r="956" spans="1:23" ht="15" x14ac:dyDescent="0.25">
      <c r="A956" s="44"/>
      <c r="B956" s="49"/>
      <c r="C956" s="50"/>
      <c r="D956" s="50"/>
      <c r="E956" s="50"/>
      <c r="F956" s="47"/>
      <c r="G956" s="47"/>
      <c r="H956" s="47"/>
      <c r="I956" s="47"/>
      <c r="J956" s="48"/>
      <c r="K956" s="48"/>
      <c r="L956" s="48"/>
      <c r="M956" s="48"/>
      <c r="N956" s="48"/>
      <c r="O956" s="34"/>
    </row>
    <row r="957" spans="1:23" ht="15" x14ac:dyDescent="0.25">
      <c r="A957" s="44"/>
      <c r="B957" s="49"/>
      <c r="C957" s="50"/>
      <c r="D957" s="50"/>
      <c r="E957" s="50"/>
      <c r="F957" s="47"/>
      <c r="G957" s="47"/>
      <c r="H957" s="47"/>
      <c r="I957" s="47"/>
      <c r="J957" s="48"/>
      <c r="K957" s="48"/>
      <c r="L957" s="48"/>
      <c r="M957" s="48"/>
      <c r="N957" s="48"/>
      <c r="O957" s="34"/>
    </row>
    <row r="959" spans="1:23" s="60" customFormat="1" ht="26.25" x14ac:dyDescent="0.4">
      <c r="B959" s="16" t="s">
        <v>158</v>
      </c>
      <c r="Q959" s="14"/>
    </row>
    <row r="960" spans="1:23" ht="121.5" customHeight="1" x14ac:dyDescent="0.2">
      <c r="B960" s="105" t="s">
        <v>160</v>
      </c>
      <c r="C960" s="105"/>
      <c r="D960" s="105"/>
      <c r="E960" s="105"/>
      <c r="F960" s="105"/>
      <c r="G960" s="105"/>
      <c r="H960" s="105"/>
      <c r="I960" s="105"/>
      <c r="J960" s="105"/>
      <c r="K960" s="105"/>
      <c r="L960" s="75"/>
      <c r="M960" s="75"/>
      <c r="N960" s="75"/>
      <c r="O960" s="75"/>
      <c r="P960" s="75"/>
      <c r="R960" s="75"/>
      <c r="S960" s="75"/>
      <c r="T960" s="75"/>
      <c r="U960" s="75"/>
      <c r="V960" s="75"/>
      <c r="W960" s="75"/>
    </row>
    <row r="963" spans="1:17" s="60" customFormat="1" ht="26.25" x14ac:dyDescent="0.4">
      <c r="B963" s="16" t="s">
        <v>159</v>
      </c>
      <c r="Q963" s="14"/>
    </row>
    <row r="964" spans="1:17" ht="15" x14ac:dyDescent="0.25">
      <c r="A964" s="51"/>
    </row>
    <row r="965" spans="1:17" ht="69.75" customHeight="1" x14ac:dyDescent="0.25">
      <c r="A965" s="101" t="s">
        <v>31</v>
      </c>
      <c r="B965" s="101"/>
      <c r="C965" s="101"/>
      <c r="D965" s="101"/>
      <c r="E965" s="101"/>
      <c r="F965" s="101"/>
      <c r="G965" s="101"/>
      <c r="H965" s="101"/>
      <c r="I965" s="101"/>
      <c r="J965" s="101"/>
      <c r="K965" s="101"/>
      <c r="L965" s="101"/>
      <c r="M965" s="101"/>
      <c r="N965" s="101"/>
      <c r="O965" s="101"/>
      <c r="P965" s="101"/>
      <c r="Q965" s="76"/>
    </row>
    <row r="966" spans="1:17" ht="15" x14ac:dyDescent="0.25">
      <c r="C966" s="22"/>
      <c r="D966" s="22"/>
      <c r="E966" s="22"/>
      <c r="F966" s="22"/>
      <c r="G966" s="22"/>
      <c r="H966" s="22"/>
      <c r="I966" s="29"/>
      <c r="J966" s="30"/>
      <c r="Q966" s="76"/>
    </row>
    <row r="967" spans="1:17" ht="15" x14ac:dyDescent="0.25">
      <c r="C967" s="22"/>
      <c r="D967" s="22"/>
      <c r="E967" s="22"/>
      <c r="F967" s="22"/>
      <c r="G967" s="22"/>
      <c r="H967" s="22"/>
      <c r="I967" s="29"/>
      <c r="J967" s="30"/>
      <c r="Q967" s="76"/>
    </row>
    <row r="968" spans="1:17" ht="15" x14ac:dyDescent="0.25">
      <c r="C968" s="22"/>
      <c r="D968" s="22"/>
      <c r="E968" s="22"/>
      <c r="F968" s="22"/>
      <c r="G968" s="22"/>
      <c r="H968" s="22"/>
      <c r="I968" s="29"/>
      <c r="J968" s="30"/>
      <c r="Q968" s="76"/>
    </row>
    <row r="969" spans="1:17" ht="15" x14ac:dyDescent="0.25">
      <c r="C969" s="22"/>
      <c r="D969" s="22"/>
      <c r="E969" s="22"/>
      <c r="F969" s="22"/>
      <c r="G969" s="22"/>
      <c r="H969" s="22"/>
      <c r="I969" s="29"/>
      <c r="J969" s="30"/>
      <c r="Q969" s="76"/>
    </row>
    <row r="970" spans="1:17" ht="15" x14ac:dyDescent="0.25">
      <c r="C970" s="22"/>
      <c r="D970" s="22"/>
      <c r="E970" s="22"/>
      <c r="F970" s="22"/>
      <c r="G970" s="22"/>
      <c r="H970" s="22"/>
      <c r="I970" s="29"/>
      <c r="J970" s="30"/>
      <c r="Q970" s="76"/>
    </row>
    <row r="971" spans="1:17" ht="15" x14ac:dyDescent="0.25">
      <c r="C971" s="22"/>
      <c r="D971" s="22"/>
      <c r="E971" s="22"/>
      <c r="F971" s="22"/>
      <c r="G971" s="22"/>
      <c r="H971" s="22"/>
      <c r="I971" s="29"/>
      <c r="J971" s="30"/>
      <c r="Q971" s="76"/>
    </row>
    <row r="972" spans="1:17" ht="15" x14ac:dyDescent="0.25">
      <c r="C972" s="22"/>
      <c r="D972" s="22"/>
      <c r="E972" s="22"/>
      <c r="F972" s="22"/>
      <c r="G972" s="22"/>
      <c r="H972" s="22"/>
      <c r="I972" s="29"/>
      <c r="J972" s="30"/>
      <c r="Q972" s="76"/>
    </row>
    <row r="973" spans="1:17" ht="15" x14ac:dyDescent="0.25">
      <c r="Q973" s="76"/>
    </row>
    <row r="974" spans="1:17" ht="15" x14ac:dyDescent="0.25">
      <c r="Q974" s="76"/>
    </row>
    <row r="975" spans="1:17" ht="15" x14ac:dyDescent="0.25">
      <c r="Q975" s="76"/>
    </row>
    <row r="976" spans="1:17" ht="15" x14ac:dyDescent="0.25">
      <c r="Q976" s="76"/>
    </row>
    <row r="977" spans="17:17" ht="15" x14ac:dyDescent="0.25">
      <c r="Q977" s="76"/>
    </row>
    <row r="978" spans="17:17" ht="15" x14ac:dyDescent="0.25">
      <c r="Q978" s="76"/>
    </row>
    <row r="979" spans="17:17" ht="15" x14ac:dyDescent="0.25">
      <c r="Q979" s="76"/>
    </row>
    <row r="980" spans="17:17" ht="15" x14ac:dyDescent="0.25">
      <c r="Q980" s="76"/>
    </row>
    <row r="981" spans="17:17" ht="15" x14ac:dyDescent="0.25">
      <c r="Q981" s="76"/>
    </row>
    <row r="982" spans="17:17" ht="15" x14ac:dyDescent="0.25">
      <c r="Q982" s="76"/>
    </row>
    <row r="983" spans="17:17" ht="15" x14ac:dyDescent="0.25">
      <c r="Q983" s="76"/>
    </row>
    <row r="984" spans="17:17" ht="15" x14ac:dyDescent="0.25">
      <c r="Q984" s="76"/>
    </row>
    <row r="985" spans="17:17" ht="15" x14ac:dyDescent="0.25">
      <c r="Q985" s="76"/>
    </row>
    <row r="986" spans="17:17" ht="15" x14ac:dyDescent="0.25">
      <c r="Q986" s="76"/>
    </row>
    <row r="987" spans="17:17" ht="15" x14ac:dyDescent="0.25">
      <c r="Q987" s="76"/>
    </row>
    <row r="988" spans="17:17" ht="15" x14ac:dyDescent="0.25">
      <c r="Q988" s="76"/>
    </row>
    <row r="989" spans="17:17" ht="15" x14ac:dyDescent="0.25">
      <c r="Q989" s="76"/>
    </row>
    <row r="990" spans="17:17" ht="15" x14ac:dyDescent="0.25">
      <c r="Q990" s="76"/>
    </row>
    <row r="991" spans="17:17" ht="15" x14ac:dyDescent="0.25">
      <c r="Q991" s="76"/>
    </row>
    <row r="992" spans="17:17" ht="15" x14ac:dyDescent="0.25">
      <c r="Q992" s="76"/>
    </row>
    <row r="993" spans="17:17" ht="15" x14ac:dyDescent="0.25">
      <c r="Q993" s="76"/>
    </row>
    <row r="994" spans="17:17" ht="15" x14ac:dyDescent="0.25">
      <c r="Q994" s="76"/>
    </row>
    <row r="995" spans="17:17" ht="15" x14ac:dyDescent="0.25">
      <c r="Q995" s="76"/>
    </row>
    <row r="996" spans="17:17" ht="15" x14ac:dyDescent="0.25">
      <c r="Q996" s="76"/>
    </row>
    <row r="997" spans="17:17" ht="15" x14ac:dyDescent="0.25">
      <c r="Q997" s="76"/>
    </row>
    <row r="998" spans="17:17" ht="15" x14ac:dyDescent="0.25">
      <c r="Q998" s="76"/>
    </row>
    <row r="999" spans="17:17" ht="15" x14ac:dyDescent="0.25">
      <c r="Q999" s="76"/>
    </row>
    <row r="1000" spans="17:17" ht="15" x14ac:dyDescent="0.25">
      <c r="Q1000" s="76"/>
    </row>
    <row r="1001" spans="17:17" ht="15" x14ac:dyDescent="0.25">
      <c r="Q1001" s="76"/>
    </row>
    <row r="1002" spans="17:17" ht="15" x14ac:dyDescent="0.25">
      <c r="Q1002" s="76"/>
    </row>
    <row r="1003" spans="17:17" ht="15" x14ac:dyDescent="0.25">
      <c r="Q1003" s="76"/>
    </row>
    <row r="1004" spans="17:17" ht="15" x14ac:dyDescent="0.25">
      <c r="Q1004" s="76"/>
    </row>
    <row r="1005" spans="17:17" ht="15" x14ac:dyDescent="0.25">
      <c r="Q1005" s="76"/>
    </row>
    <row r="1006" spans="17:17" ht="15" x14ac:dyDescent="0.25">
      <c r="Q1006" s="76"/>
    </row>
    <row r="1007" spans="17:17" ht="15" x14ac:dyDescent="0.25">
      <c r="Q1007" s="76"/>
    </row>
    <row r="1008" spans="17:17" ht="15" x14ac:dyDescent="0.25">
      <c r="Q1008" s="76"/>
    </row>
    <row r="1009" spans="17:17" ht="15" x14ac:dyDescent="0.25">
      <c r="Q1009" s="76"/>
    </row>
    <row r="1010" spans="17:17" ht="15" x14ac:dyDescent="0.25">
      <c r="Q1010" s="76"/>
    </row>
    <row r="1011" spans="17:17" ht="15" x14ac:dyDescent="0.25">
      <c r="Q1011" s="76"/>
    </row>
    <row r="1012" spans="17:17" ht="15" x14ac:dyDescent="0.25">
      <c r="Q1012" s="76"/>
    </row>
    <row r="1013" spans="17:17" ht="15" x14ac:dyDescent="0.25">
      <c r="Q1013" s="76"/>
    </row>
    <row r="1014" spans="17:17" ht="15" x14ac:dyDescent="0.25">
      <c r="Q1014" s="76"/>
    </row>
    <row r="1015" spans="17:17" ht="15" x14ac:dyDescent="0.25">
      <c r="Q1015" s="76"/>
    </row>
    <row r="1016" spans="17:17" ht="15" x14ac:dyDescent="0.25">
      <c r="Q1016" s="76"/>
    </row>
    <row r="1017" spans="17:17" ht="15" x14ac:dyDescent="0.25">
      <c r="Q1017" s="76"/>
    </row>
    <row r="1018" spans="17:17" ht="15" x14ac:dyDescent="0.25">
      <c r="Q1018" s="76"/>
    </row>
    <row r="1019" spans="17:17" ht="15" x14ac:dyDescent="0.25">
      <c r="Q1019" s="76"/>
    </row>
    <row r="1020" spans="17:17" ht="15" x14ac:dyDescent="0.25">
      <c r="Q1020" s="76"/>
    </row>
    <row r="1021" spans="17:17" ht="15" x14ac:dyDescent="0.25">
      <c r="Q1021" s="76"/>
    </row>
    <row r="1022" spans="17:17" ht="15" x14ac:dyDescent="0.25">
      <c r="Q1022" s="76"/>
    </row>
    <row r="1023" spans="17:17" ht="15" x14ac:dyDescent="0.25">
      <c r="Q1023" s="76"/>
    </row>
    <row r="1024" spans="17:17" ht="15" x14ac:dyDescent="0.25">
      <c r="Q1024" s="76"/>
    </row>
    <row r="1025" spans="17:17" ht="15" x14ac:dyDescent="0.25">
      <c r="Q1025" s="76"/>
    </row>
    <row r="1026" spans="17:17" ht="15" x14ac:dyDescent="0.25">
      <c r="Q1026" s="76"/>
    </row>
    <row r="1027" spans="17:17" ht="15" x14ac:dyDescent="0.25">
      <c r="Q1027" s="76"/>
    </row>
    <row r="1028" spans="17:17" ht="15" x14ac:dyDescent="0.25">
      <c r="Q1028" s="76"/>
    </row>
    <row r="1029" spans="17:17" ht="15" x14ac:dyDescent="0.25">
      <c r="Q1029" s="76"/>
    </row>
    <row r="1030" spans="17:17" ht="15" x14ac:dyDescent="0.25">
      <c r="Q1030" s="76"/>
    </row>
    <row r="1031" spans="17:17" ht="15" x14ac:dyDescent="0.25">
      <c r="Q1031" s="76"/>
    </row>
    <row r="1032" spans="17:17" ht="15" x14ac:dyDescent="0.25">
      <c r="Q1032" s="76"/>
    </row>
    <row r="1033" spans="17:17" ht="15" x14ac:dyDescent="0.25">
      <c r="Q1033" s="76"/>
    </row>
    <row r="1034" spans="17:17" ht="15" x14ac:dyDescent="0.25">
      <c r="Q1034" s="76"/>
    </row>
    <row r="1035" spans="17:17" ht="15" x14ac:dyDescent="0.25">
      <c r="Q1035" s="76"/>
    </row>
    <row r="1036" spans="17:17" ht="15" x14ac:dyDescent="0.25">
      <c r="Q1036" s="76"/>
    </row>
    <row r="1037" spans="17:17" ht="15" x14ac:dyDescent="0.25">
      <c r="Q1037" s="76"/>
    </row>
    <row r="1038" spans="17:17" ht="15" x14ac:dyDescent="0.25">
      <c r="Q1038" s="76"/>
    </row>
    <row r="1039" spans="17:17" ht="15" x14ac:dyDescent="0.25">
      <c r="Q1039" s="76"/>
    </row>
    <row r="1040" spans="17:17" ht="15" x14ac:dyDescent="0.25">
      <c r="Q1040" s="76"/>
    </row>
    <row r="1041" spans="17:17" ht="15" x14ac:dyDescent="0.25">
      <c r="Q1041" s="76"/>
    </row>
    <row r="1042" spans="17:17" ht="15" x14ac:dyDescent="0.25">
      <c r="Q1042" s="76"/>
    </row>
    <row r="1043" spans="17:17" ht="15" x14ac:dyDescent="0.25">
      <c r="Q1043" s="76"/>
    </row>
    <row r="1044" spans="17:17" ht="15" x14ac:dyDescent="0.25">
      <c r="Q1044" s="76"/>
    </row>
    <row r="1045" spans="17:17" ht="15" x14ac:dyDescent="0.25">
      <c r="Q1045" s="76"/>
    </row>
    <row r="1046" spans="17:17" ht="15" x14ac:dyDescent="0.25">
      <c r="Q1046" s="76"/>
    </row>
    <row r="1047" spans="17:17" ht="15" x14ac:dyDescent="0.25">
      <c r="Q1047" s="76"/>
    </row>
    <row r="1048" spans="17:17" ht="15" x14ac:dyDescent="0.25">
      <c r="Q1048" s="76"/>
    </row>
    <row r="1049" spans="17:17" ht="15" x14ac:dyDescent="0.25">
      <c r="Q1049" s="76"/>
    </row>
    <row r="1050" spans="17:17" ht="15" x14ac:dyDescent="0.25">
      <c r="Q1050" s="76"/>
    </row>
    <row r="1051" spans="17:17" ht="15" x14ac:dyDescent="0.25">
      <c r="Q1051" s="76"/>
    </row>
    <row r="1052" spans="17:17" ht="15" x14ac:dyDescent="0.25">
      <c r="Q1052" s="76"/>
    </row>
    <row r="1053" spans="17:17" ht="15" x14ac:dyDescent="0.25">
      <c r="Q1053" s="76"/>
    </row>
    <row r="1054" spans="17:17" ht="15" x14ac:dyDescent="0.25">
      <c r="Q1054" s="76"/>
    </row>
    <row r="1055" spans="17:17" ht="15" x14ac:dyDescent="0.25">
      <c r="Q1055" s="76"/>
    </row>
    <row r="1056" spans="17:17" ht="15" x14ac:dyDescent="0.25">
      <c r="Q1056" s="76"/>
    </row>
    <row r="1057" spans="17:17" ht="15" x14ac:dyDescent="0.25">
      <c r="Q1057" s="76"/>
    </row>
    <row r="1058" spans="17:17" ht="15" x14ac:dyDescent="0.25">
      <c r="Q1058" s="76"/>
    </row>
    <row r="1059" spans="17:17" ht="15" x14ac:dyDescent="0.25">
      <c r="Q1059" s="76"/>
    </row>
    <row r="1060" spans="17:17" ht="15" x14ac:dyDescent="0.25">
      <c r="Q1060" s="76"/>
    </row>
    <row r="1061" spans="17:17" ht="15" x14ac:dyDescent="0.25">
      <c r="Q1061" s="76"/>
    </row>
    <row r="1062" spans="17:17" ht="15" x14ac:dyDescent="0.25">
      <c r="Q1062" s="76"/>
    </row>
    <row r="1063" spans="17:17" ht="15" x14ac:dyDescent="0.25">
      <c r="Q1063" s="76"/>
    </row>
    <row r="1064" spans="17:17" ht="15" x14ac:dyDescent="0.25">
      <c r="Q1064" s="76"/>
    </row>
    <row r="1065" spans="17:17" ht="15" x14ac:dyDescent="0.25">
      <c r="Q1065" s="76"/>
    </row>
    <row r="1066" spans="17:17" ht="15" x14ac:dyDescent="0.25">
      <c r="Q1066" s="76"/>
    </row>
    <row r="1067" spans="17:17" ht="15" x14ac:dyDescent="0.25">
      <c r="Q1067" s="76"/>
    </row>
    <row r="1068" spans="17:17" ht="15" x14ac:dyDescent="0.25">
      <c r="Q1068" s="76"/>
    </row>
    <row r="1069" spans="17:17" ht="15" x14ac:dyDescent="0.25">
      <c r="Q1069" s="76"/>
    </row>
    <row r="1070" spans="17:17" ht="15" x14ac:dyDescent="0.25">
      <c r="Q1070" s="76"/>
    </row>
    <row r="1071" spans="17:17" ht="15" x14ac:dyDescent="0.25">
      <c r="Q1071" s="76"/>
    </row>
    <row r="1072" spans="17:17" ht="15" x14ac:dyDescent="0.25">
      <c r="Q1072" s="76"/>
    </row>
    <row r="1073" spans="17:17" ht="15" x14ac:dyDescent="0.25">
      <c r="Q1073" s="76"/>
    </row>
  </sheetData>
  <sheetProtection password="E335" sheet="1" objects="1" scenarios="1"/>
  <sortState ref="B389:G411">
    <sortCondition descending="1" ref="E389:E411"/>
  </sortState>
  <mergeCells count="5">
    <mergeCell ref="A965:P965"/>
    <mergeCell ref="B1:P1"/>
    <mergeCell ref="B3:P3"/>
    <mergeCell ref="B4:P4"/>
    <mergeCell ref="B960:K960"/>
  </mergeCells>
  <pageMargins left="0.7" right="0.7" top="0.75" bottom="0.75" header="0.3" footer="0.3"/>
  <pageSetup paperSize="9" scale="32"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Contenido</vt:lpstr>
      <vt:lpstr>Año 2016</vt:lpstr>
      <vt:lpstr>Contenido!Área_de_impresión</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Karla Estrella</dc:creator>
  <cp:lastModifiedBy>Daniel Saraguro</cp:lastModifiedBy>
  <cp:lastPrinted>2016-06-30T17:32:55Z</cp:lastPrinted>
  <dcterms:created xsi:type="dcterms:W3CDTF">2015-10-14T17:36:34Z</dcterms:created>
  <dcterms:modified xsi:type="dcterms:W3CDTF">2017-02-08T16:10:39Z</dcterms:modified>
</cp:coreProperties>
</file>